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047A2DA3-4AD2-4B08-B127-0747348AF7B1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PLANILHA RESUMO" sheetId="3" r:id="rId1"/>
    <sheet name="PLANILHA SINTÉTICA" sheetId="4" r:id="rId2"/>
    <sheet name="CRONOGRAMA FÍSICO FINANCEIRO" sheetId="6" r:id="rId3"/>
    <sheet name="CURVA ABC" sheetId="8" r:id="rId4"/>
    <sheet name="BDI" sheetId="9" r:id="rId5"/>
    <sheet name="ENCARGOS SOCIAIS" sheetId="10" r:id="rId6"/>
  </sheets>
  <externalReferences>
    <externalReference r:id="rId7"/>
    <externalReference r:id="rId8"/>
    <externalReference r:id="rId9"/>
  </externalReferences>
  <definedNames>
    <definedName name="_xlnm._FilterDatabase" localSheetId="2" hidden="1">'CRONOGRAMA FÍSICO FINANCEIRO'!$A$5:$AN$10</definedName>
    <definedName name="_xlnm._FilterDatabase" localSheetId="0" hidden="1">'PLANILHA RESUMO'!$B$1:$E$72</definedName>
    <definedName name="_xlnm._FilterDatabase" localSheetId="1" hidden="1">'PLANILHA SINTÉTICA'!$B$10:$S$12</definedName>
    <definedName name="_Order1" hidden="1">0</definedName>
    <definedName name="_Order2" hidden="1">255</definedName>
    <definedName name="_xlnm.Print_Area" localSheetId="4">BDI!$B$3:$H$33</definedName>
    <definedName name="_xlnm.Print_Area" localSheetId="2">'CRONOGRAMA FÍSICO FINANCEIRO'!$A$3:$AP$10</definedName>
    <definedName name="_xlnm.Print_Area" localSheetId="3">'CURVA ABC'!$B$3:$I$12</definedName>
    <definedName name="_xlnm.Print_Area" localSheetId="5">'ENCARGOS SOCIAIS'!$B$3:$H$56</definedName>
    <definedName name="_xlnm.Print_Area" localSheetId="0">'PLANILHA RESUMO'!$B$3:$E$12</definedName>
    <definedName name="_xlnm.Print_Area" localSheetId="1">'PLANILHA SINTÉTICA'!$B$3:$I$13</definedName>
    <definedName name="_xlnm.Database" localSheetId="4">#REF!</definedName>
    <definedName name="_xlnm.Database">[1]ORDPLAN!$A$1:$P$500</definedName>
    <definedName name="BDI_LIG_E_COT" localSheetId="4">#REF!</definedName>
    <definedName name="BDI_LIG_E_COT" localSheetId="2">#REF!</definedName>
    <definedName name="BDI_LIG_E_COT" localSheetId="3">#REF!</definedName>
    <definedName name="BDI_LIG_E_COT" localSheetId="0">'PLANILHA RESUMO'!#REF!</definedName>
    <definedName name="BDI_LIG_E_COT" localSheetId="1">#REF!</definedName>
    <definedName name="BDI_LIG_E_COT">#REF!</definedName>
    <definedName name="BDI_SERVICO" localSheetId="4">#REF!</definedName>
    <definedName name="BDI_SERVICO" localSheetId="0">[2]ORCAMENTO!$O$3</definedName>
    <definedName name="BDI_SERVICO">[2]ORCAMENTO!$O$3</definedName>
    <definedName name="BDI_SERVICOS" localSheetId="4">#REF!</definedName>
    <definedName name="BDI_SERVICOS" localSheetId="2">#REF!</definedName>
    <definedName name="BDI_SERVICOS" localSheetId="3">#REF!</definedName>
    <definedName name="BDI_SERVICOS" localSheetId="0">'PLANILHA RESUMO'!#REF!</definedName>
    <definedName name="BDI_SERVICOS" localSheetId="1">#REF!</definedName>
    <definedName name="BDI_SERVICOS">#REF!</definedName>
    <definedName name="Equip_COM" localSheetId="4">#REF!</definedName>
    <definedName name="Equip_COM" localSheetId="2">#REF!</definedName>
    <definedName name="Equip_COM" localSheetId="3">#REF!</definedName>
    <definedName name="Equip_COM" localSheetId="0">#REF!</definedName>
    <definedName name="Equip_COM" localSheetId="1">#REF!</definedName>
    <definedName name="Equip_COM">#REF!</definedName>
    <definedName name="Equip_SEM" localSheetId="4">#REF!</definedName>
    <definedName name="Equip_SEM" localSheetId="0">'[3]Equip - SEM'!$A:$D</definedName>
    <definedName name="Equip_SEM">'[3]Equip - SEM'!$A:$D</definedName>
    <definedName name="ITEM_1" localSheetId="4">#REF!</definedName>
    <definedName name="ITEM_1" localSheetId="2">#REF!</definedName>
    <definedName name="ITEM_1" localSheetId="3">#REF!</definedName>
    <definedName name="ITEM_1" localSheetId="0">'PLANILHA RESUMO'!#REF!</definedName>
    <definedName name="ITEM_1" localSheetId="1">#REF!</definedName>
    <definedName name="ITEM_1">#REF!</definedName>
    <definedName name="ITEM_10" localSheetId="4">#REF!</definedName>
    <definedName name="ITEM_10" localSheetId="2">#REF!</definedName>
    <definedName name="ITEM_10" localSheetId="3">#REF!</definedName>
    <definedName name="ITEM_10" localSheetId="0">'PLANILHA RESUMO'!#REF!</definedName>
    <definedName name="ITEM_10" localSheetId="1">#REF!</definedName>
    <definedName name="ITEM_10">#REF!</definedName>
    <definedName name="ITEM_12" localSheetId="4">#REF!</definedName>
    <definedName name="ITEM_12" localSheetId="2">#REF!</definedName>
    <definedName name="ITEM_12" localSheetId="3">#REF!</definedName>
    <definedName name="ITEM_12" localSheetId="0">'PLANILHA RESUMO'!#REF!</definedName>
    <definedName name="ITEM_12" localSheetId="1">#REF!</definedName>
    <definedName name="ITEM_12">#REF!</definedName>
    <definedName name="ITEM_2" localSheetId="4">#REF!</definedName>
    <definedName name="ITEM_2" localSheetId="2">#REF!</definedName>
    <definedName name="ITEM_2" localSheetId="3">#REF!</definedName>
    <definedName name="ITEM_2" localSheetId="0">'PLANILHA RESUMO'!#REF!</definedName>
    <definedName name="ITEM_2" localSheetId="1">#REF!</definedName>
    <definedName name="ITEM_2">#REF!</definedName>
    <definedName name="ITEM_3" localSheetId="4">#REF!</definedName>
    <definedName name="ITEM_3" localSheetId="2">#REF!</definedName>
    <definedName name="ITEM_3" localSheetId="3">#REF!</definedName>
    <definedName name="ITEM_3" localSheetId="0">'PLANILHA RESUMO'!#REF!</definedName>
    <definedName name="ITEM_3" localSheetId="1">#REF!</definedName>
    <definedName name="ITEM_3">#REF!</definedName>
    <definedName name="ITEM_4" localSheetId="4">#REF!</definedName>
    <definedName name="ITEM_4" localSheetId="2">#REF!</definedName>
    <definedName name="ITEM_4" localSheetId="3">#REF!</definedName>
    <definedName name="ITEM_4" localSheetId="0">'PLANILHA RESUMO'!#REF!</definedName>
    <definedName name="ITEM_4" localSheetId="1">#REF!</definedName>
    <definedName name="ITEM_4">#REF!</definedName>
    <definedName name="ITEM_5" localSheetId="4">#REF!</definedName>
    <definedName name="ITEM_5" localSheetId="2">#REF!</definedName>
    <definedName name="ITEM_5" localSheetId="3">#REF!</definedName>
    <definedName name="ITEM_5" localSheetId="0">'PLANILHA RESUMO'!#REF!</definedName>
    <definedName name="ITEM_5" localSheetId="1">#REF!</definedName>
    <definedName name="ITEM_5">#REF!</definedName>
    <definedName name="ITEM_6" localSheetId="4">#REF!</definedName>
    <definedName name="ITEM_6" localSheetId="2">#REF!</definedName>
    <definedName name="ITEM_6" localSheetId="3">#REF!</definedName>
    <definedName name="ITEM_6" localSheetId="0">'PLANILHA RESUMO'!#REF!</definedName>
    <definedName name="ITEM_6" localSheetId="1">#REF!</definedName>
    <definedName name="ITEM_6">#REF!</definedName>
    <definedName name="ITEM_7" localSheetId="4">#REF!</definedName>
    <definedName name="ITEM_7" localSheetId="2">#REF!</definedName>
    <definedName name="ITEM_7" localSheetId="3">#REF!</definedName>
    <definedName name="ITEM_7" localSheetId="0">'PLANILHA RESUMO'!#REF!</definedName>
    <definedName name="ITEM_7" localSheetId="1">#REF!</definedName>
    <definedName name="ITEM_7">#REF!</definedName>
    <definedName name="ITEM_8" localSheetId="4">#REF!</definedName>
    <definedName name="ITEM_8" localSheetId="2">#REF!</definedName>
    <definedName name="ITEM_8" localSheetId="3">#REF!</definedName>
    <definedName name="ITEM_8" localSheetId="0">'PLANILHA RESUMO'!#REF!</definedName>
    <definedName name="ITEM_8" localSheetId="1">#REF!</definedName>
    <definedName name="ITEM_8">#REF!</definedName>
    <definedName name="ITEM_9" localSheetId="4">#REF!</definedName>
    <definedName name="ITEM_9" localSheetId="2">#REF!</definedName>
    <definedName name="ITEM_9" localSheetId="3">#REF!</definedName>
    <definedName name="ITEM_9" localSheetId="0">'PLANILHA RESUMO'!#REF!</definedName>
    <definedName name="ITEM_9" localSheetId="1">#REF!</definedName>
    <definedName name="ITEM_9">#REF!</definedName>
    <definedName name="MO_COM" localSheetId="4">#REF!</definedName>
    <definedName name="MO_COM" localSheetId="2">#REF!</definedName>
    <definedName name="MO_COM" localSheetId="3">#REF!</definedName>
    <definedName name="MO_COM" localSheetId="0">#REF!</definedName>
    <definedName name="MO_COM" localSheetId="1">#REF!</definedName>
    <definedName name="MO_COM">#REF!</definedName>
    <definedName name="RER">#REF!</definedName>
    <definedName name="SINAPI">#REF!</definedName>
    <definedName name="_xlnm.Print_Titles" localSheetId="2">'CRONOGRAMA FÍSICO FINANCEIRO'!$A:$D,'CRONOGRAMA FÍSICO FINANCEIRO'!$3:$6</definedName>
    <definedName name="_xlnm.Print_Titles" localSheetId="0">'PLANILHA RESUMO'!$4:$10</definedName>
    <definedName name="TOTAL_ITEM_1" localSheetId="4">#REF!</definedName>
    <definedName name="TOTAL_ITEM_1" localSheetId="2">#REF!</definedName>
    <definedName name="TOTAL_ITEM_1" localSheetId="3">#REF!</definedName>
    <definedName name="TOTAL_ITEM_1" localSheetId="0">'PLANILHA RESUMO'!#REF!</definedName>
    <definedName name="TOTAL_ITEM_1" localSheetId="1">#REF!</definedName>
    <definedName name="TOTAL_ITEM_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9" l="1"/>
  <c r="D18" i="9"/>
  <c r="D17" i="9"/>
  <c r="D16" i="9"/>
  <c r="E16" i="9" s="1"/>
  <c r="D15" i="9"/>
  <c r="E15" i="9" s="1"/>
  <c r="D14" i="9"/>
  <c r="E14" i="9" s="1"/>
  <c r="D13" i="9"/>
  <c r="E13" i="9" s="1"/>
  <c r="D12" i="9"/>
  <c r="D22" i="9" s="1"/>
  <c r="C11" i="8"/>
  <c r="E12" i="9" l="1"/>
  <c r="B7" i="6"/>
  <c r="E11" i="8" l="1"/>
  <c r="B8" i="6"/>
  <c r="C11" i="3"/>
  <c r="I12" i="4" l="1"/>
  <c r="I11" i="4" s="1"/>
  <c r="D11" i="8"/>
  <c r="C7" i="6" l="1"/>
  <c r="C9" i="6" s="1"/>
  <c r="D11" i="3"/>
  <c r="F11" i="8"/>
  <c r="C8" i="6"/>
  <c r="AH8" i="6" s="1"/>
  <c r="AG8" i="6" s="1"/>
  <c r="AL8" i="6" l="1"/>
  <c r="AK8" i="6" s="1"/>
  <c r="Z8" i="6"/>
  <c r="Y8" i="6" s="1"/>
  <c r="AB8" i="6"/>
  <c r="AA8" i="6" s="1"/>
  <c r="R8" i="6"/>
  <c r="Q8" i="6" s="1"/>
  <c r="AN8" i="6"/>
  <c r="AM8" i="6" s="1"/>
  <c r="H8" i="6"/>
  <c r="G8" i="6" s="1"/>
  <c r="X8" i="6"/>
  <c r="W8" i="6" s="1"/>
  <c r="T8" i="6"/>
  <c r="S8" i="6" s="1"/>
  <c r="AD8" i="6"/>
  <c r="AC8" i="6" s="1"/>
  <c r="V8" i="6"/>
  <c r="U8" i="6" s="1"/>
  <c r="AJ8" i="6"/>
  <c r="AI8" i="6" s="1"/>
  <c r="AP8" i="6"/>
  <c r="AO8" i="6" s="1"/>
  <c r="AF8" i="6"/>
  <c r="AE8" i="6" s="1"/>
  <c r="F8" i="6"/>
  <c r="E8" i="6" s="1"/>
  <c r="L8" i="6"/>
  <c r="K8" i="6" s="1"/>
  <c r="J8" i="6"/>
  <c r="I8" i="6" s="1"/>
  <c r="N8" i="6"/>
  <c r="M8" i="6" s="1"/>
  <c r="P8" i="6"/>
  <c r="O8" i="6" s="1"/>
  <c r="F12" i="8"/>
  <c r="G11" i="8" s="1"/>
  <c r="H11" i="8" s="1"/>
  <c r="AN7" i="6"/>
  <c r="AH7" i="6"/>
  <c r="Z7" i="6" l="1"/>
  <c r="Y7" i="6" s="1"/>
  <c r="AL7" i="6"/>
  <c r="AK7" i="6" s="1"/>
  <c r="AG7" i="6"/>
  <c r="AH9" i="6"/>
  <c r="AM7" i="6"/>
  <c r="AN9" i="6"/>
  <c r="Z9" i="6"/>
  <c r="H7" i="6"/>
  <c r="R7" i="6"/>
  <c r="X7" i="6"/>
  <c r="AB7" i="6"/>
  <c r="J7" i="6"/>
  <c r="AJ7" i="6"/>
  <c r="AD7" i="6"/>
  <c r="N7" i="6"/>
  <c r="AP7" i="6"/>
  <c r="AQ8" i="6"/>
  <c r="AF7" i="6"/>
  <c r="P7" i="6"/>
  <c r="L7" i="6"/>
  <c r="F7" i="6"/>
  <c r="V7" i="6"/>
  <c r="T7" i="6"/>
  <c r="AL9" i="6" l="1"/>
  <c r="Q7" i="6"/>
  <c r="R9" i="6"/>
  <c r="AO7" i="6"/>
  <c r="AP9" i="6"/>
  <c r="G7" i="6"/>
  <c r="H9" i="6"/>
  <c r="S7" i="6"/>
  <c r="T9" i="6"/>
  <c r="M7" i="6"/>
  <c r="N9" i="6"/>
  <c r="U7" i="6"/>
  <c r="V9" i="6"/>
  <c r="AC7" i="6"/>
  <c r="AD9" i="6"/>
  <c r="E7" i="6"/>
  <c r="F9" i="6"/>
  <c r="AI7" i="6"/>
  <c r="AJ9" i="6"/>
  <c r="K7" i="6"/>
  <c r="L9" i="6"/>
  <c r="I7" i="6"/>
  <c r="J9" i="6"/>
  <c r="O7" i="6"/>
  <c r="P9" i="6"/>
  <c r="AA7" i="6"/>
  <c r="AB9" i="6"/>
  <c r="AE7" i="6"/>
  <c r="AF9" i="6"/>
  <c r="W7" i="6"/>
  <c r="X9" i="6"/>
  <c r="AQ7" i="6" l="1"/>
  <c r="D12" i="3"/>
  <c r="I13" i="4"/>
  <c r="E11" i="3" l="1"/>
  <c r="AO9" i="6" l="1"/>
  <c r="D8" i="6"/>
  <c r="D7" i="6"/>
  <c r="D9" i="6" s="1"/>
  <c r="C10" i="6"/>
  <c r="E12" i="3"/>
  <c r="D10" i="6" l="1"/>
  <c r="AK9" i="6" l="1"/>
  <c r="AE9" i="6"/>
  <c r="AI9" i="6"/>
  <c r="G9" i="6"/>
  <c r="O9" i="6"/>
  <c r="W9" i="6"/>
  <c r="Q9" i="6"/>
  <c r="Y9" i="6"/>
  <c r="U9" i="6"/>
  <c r="AM9" i="6"/>
  <c r="AC9" i="6"/>
  <c r="AA9" i="6"/>
  <c r="M9" i="6"/>
  <c r="S9" i="6"/>
  <c r="AG9" i="6"/>
  <c r="K9" i="6"/>
  <c r="I9" i="6" l="1"/>
  <c r="E9" i="6" l="1"/>
  <c r="E10" i="6" s="1"/>
  <c r="G10" i="6" s="1"/>
  <c r="I10" i="6" s="1"/>
  <c r="K10" i="6" s="1"/>
  <c r="M10" i="6" s="1"/>
  <c r="O10" i="6" s="1"/>
  <c r="Q10" i="6" s="1"/>
  <c r="S10" i="6" s="1"/>
  <c r="U10" i="6" s="1"/>
  <c r="W10" i="6" s="1"/>
  <c r="Y10" i="6" s="1"/>
  <c r="AA10" i="6" s="1"/>
  <c r="AC10" i="6" s="1"/>
  <c r="AE10" i="6" s="1"/>
  <c r="AG10" i="6" s="1"/>
  <c r="AI10" i="6" s="1"/>
  <c r="AK10" i="6" s="1"/>
  <c r="AM10" i="6" s="1"/>
  <c r="AO10" i="6" s="1"/>
  <c r="F10" i="6"/>
  <c r="H10" i="6" s="1"/>
  <c r="J10" i="6" s="1"/>
  <c r="L10" i="6" s="1"/>
  <c r="N10" i="6" s="1"/>
  <c r="P10" i="6" s="1"/>
  <c r="R10" i="6" s="1"/>
  <c r="T10" i="6" s="1"/>
  <c r="V10" i="6" s="1"/>
  <c r="X10" i="6" s="1"/>
  <c r="Z10" i="6" s="1"/>
  <c r="AB10" i="6" s="1"/>
  <c r="AD10" i="6" s="1"/>
  <c r="AF10" i="6" s="1"/>
  <c r="AH10" i="6" s="1"/>
  <c r="AJ10" i="6" s="1"/>
  <c r="AL10" i="6" s="1"/>
  <c r="AN10" i="6" s="1"/>
  <c r="AP10" i="6" s="1"/>
</calcChain>
</file>

<file path=xl/sharedStrings.xml><?xml version="1.0" encoding="utf-8"?>
<sst xmlns="http://schemas.openxmlformats.org/spreadsheetml/2006/main" count="243" uniqueCount="164">
  <si>
    <t>AGÊNCIA DE ASSUNTOS METROPOLITANOS DO PARANÁ - AMEP</t>
  </si>
  <si>
    <t>PLANILHA ORÇAMENTÁRIA SINTÉTICA</t>
  </si>
  <si>
    <t>ITEM</t>
  </si>
  <si>
    <t>BASE</t>
  </si>
  <si>
    <t>CÓDIGO</t>
  </si>
  <si>
    <t>DESCRIÇÃO</t>
  </si>
  <si>
    <t>QTDE</t>
  </si>
  <si>
    <t>UNIDADE</t>
  </si>
  <si>
    <t>1.0</t>
  </si>
  <si>
    <t/>
  </si>
  <si>
    <t>UND</t>
  </si>
  <si>
    <t>-</t>
  </si>
  <si>
    <t>PREÇO TOTAL</t>
  </si>
  <si>
    <t xml:space="preserve">RESPONSÁVEL PELO ORÇAMENTO: DANIEL PEREIRA SCHWAB | CREA: PR-184.155/D | ART:1720244215980 </t>
  </si>
  <si>
    <t>1.1</t>
  </si>
  <si>
    <t>PLANILHA RESUMO</t>
  </si>
  <si>
    <t>%</t>
  </si>
  <si>
    <t>VALOR TOTAL</t>
  </si>
  <si>
    <t>PREÇO UNITÁRIO</t>
  </si>
  <si>
    <t>CRONOGRAMA FÍSICO FINANCEIRO</t>
  </si>
  <si>
    <t>DESCRIÇÃO DO SERVIÇO</t>
  </si>
  <si>
    <t>1ª MEDIÇÃO</t>
  </si>
  <si>
    <t>2ª MEDIÇÃO</t>
  </si>
  <si>
    <t>3ª MEDIÇÃO</t>
  </si>
  <si>
    <t>4ª MEDIÇÃO</t>
  </si>
  <si>
    <t>5ª MEDIÇÃO</t>
  </si>
  <si>
    <t>6ª MEDIÇÃO</t>
  </si>
  <si>
    <t>7ª MEDIÇÃO</t>
  </si>
  <si>
    <t>8ª MEDIÇÃO</t>
  </si>
  <si>
    <t>9ª MEDIÇÃO</t>
  </si>
  <si>
    <t>10ª MEDIÇÃO</t>
  </si>
  <si>
    <t>11ª MEDIÇÃO</t>
  </si>
  <si>
    <t>12ª MEDIÇÃO</t>
  </si>
  <si>
    <t>13ª MEDIÇÃO</t>
  </si>
  <si>
    <t>14ª MEDIÇÃO</t>
  </si>
  <si>
    <t>15ª MEDIÇÃO</t>
  </si>
  <si>
    <t>16ª MEDIÇÃO</t>
  </si>
  <si>
    <t>17ª MEDIÇÃO</t>
  </si>
  <si>
    <t>18ª MEDIÇÃO</t>
  </si>
  <si>
    <t>19ª MEDIÇÃO</t>
  </si>
  <si>
    <t>R$</t>
  </si>
  <si>
    <t xml:space="preserve"> TOTAL</t>
  </si>
  <si>
    <t>TOTAL ACUMULADO</t>
  </si>
  <si>
    <t>Levantamento topográfico planialtimétrico, incluindo mobilização e desmobilização, de 3.000 a 7.000 m²</t>
  </si>
  <si>
    <t>TOTAL</t>
  </si>
  <si>
    <t>% INDIVIDUAL</t>
  </si>
  <si>
    <t>% ACUM.</t>
  </si>
  <si>
    <t>CLASSIFICAÇÃO</t>
  </si>
  <si>
    <t>A</t>
  </si>
  <si>
    <t>CONTROLE GEOMÉTRICO</t>
  </si>
  <si>
    <t>PLANILHA ABC - CONTROLE GEOMÉTRICO</t>
  </si>
  <si>
    <t>APOIO AO CONTROLE  GEOMÉTRICO DA OBRA DE PAVIMENTAÇÃO DAS ESTRADAS RURAIS DE LIGAÇÃO ENTRE SÃO JOSÉ DOS PINHAIS E MANDIRITUBA, NA REGIÃO METROPOLITANA DE CURITTIBA, COM EXTENSÃO TOTAL DE 26,61 KM.</t>
  </si>
  <si>
    <t>APOIO AO CONTROLE GEOMÉTRICO DA OBRA DE PAVIMENTAÇÃO DAS ESTRADAS RURAIS DE LIGAÇÃO ENTRE SÃO JOSÉ DOS PINHAIS E MANDIRITUBA, NA REGIÃO METROPOLITANA DE CURITTIBA, COM EXTENSÃO TOTAL DE 26,61 KM.</t>
  </si>
  <si>
    <t xml:space="preserve">AGÊNCIA DE ASSUNTOS METROPOLITANOS DO PARANÁ 
APOIO AO CONTROLE GEOMÉTRICO DA OBRA DE PAVIMENTAÇÃO DAS ESTRADAS RURAIS DE LIGAÇÃO ENTRE SÃO JOSÉ DOS PINHAIS E MANDIRITUBA, NA REGIÃO METROPOLITANA DE CURITTIBA, COM EXTENSÃO TOTAL DE 26,61 KM.
RESPONSÁVEL PELO ORÇAMENTO: DANIEL PEREIRA SCHWAB | CREA: PR-184.155/D | ART:1720244215980 </t>
  </si>
  <si>
    <t>COMPOSIÇÃO DA TAXA DE BENEFÍCIOS E DESPESAS INDIRETAS - BDI - ACÓRDÃO 2.622/2013 - TCU - PLENÁRIO</t>
  </si>
  <si>
    <t>TAXA (%)</t>
  </si>
  <si>
    <t>SITUAÇÃO DO INTERVALO ADMISSIVEL</t>
  </si>
  <si>
    <t>PARCELAS DO BDI PARA RODOVIAS (%)</t>
  </si>
  <si>
    <t>1º Quartil</t>
  </si>
  <si>
    <t>2º Quartil</t>
  </si>
  <si>
    <t>3º Quartil</t>
  </si>
  <si>
    <t>AC - ADMINISTRAÇÃO CENTRAL</t>
  </si>
  <si>
    <t>SG - SEGUROS + GARANTIA</t>
  </si>
  <si>
    <t>R - RISCOS</t>
  </si>
  <si>
    <t>DF - DESPESAS FINANCEIRAS</t>
  </si>
  <si>
    <t>L - LUCRO BRUTO</t>
  </si>
  <si>
    <t>I - IMPOSTOS</t>
  </si>
  <si>
    <t>Equação Acordão TCU 2.622/2013 - Plenário</t>
  </si>
  <si>
    <t>6.1</t>
  </si>
  <si>
    <t>PIS*</t>
  </si>
  <si>
    <t>6.2</t>
  </si>
  <si>
    <t>COFINS*</t>
  </si>
  <si>
    <t>6.3</t>
  </si>
  <si>
    <t>ISS (conforme legislações municipais - atividade 7.20)***</t>
  </si>
  <si>
    <t>6.4</t>
  </si>
  <si>
    <t>CONTRIB.PREV. SOBRE REC. BRUTA - CPRB**</t>
  </si>
  <si>
    <t>BDI (%)</t>
  </si>
  <si>
    <t>Parâmetros da fórmula utilizada:</t>
  </si>
  <si>
    <t>AC: taxa de administração central;</t>
  </si>
  <si>
    <t>*PIS E COFINS REDUÇÃO DE 20% DA ALÍQUOTA, CONFORME ORIENTAÇÃO DO TCU</t>
  </si>
  <si>
    <t>S: taxa de seguros;</t>
  </si>
  <si>
    <t>**SERVIÇO NÃO CONTEMPLADO PELA LEI DE DESONERAÇÃO DA FOLHA DE PAGAMENTO</t>
  </si>
  <si>
    <t>G: taxa de garantias;</t>
  </si>
  <si>
    <t>R: taxa de riscos;</t>
  </si>
  <si>
    <t>*** Lei Complementar nº 118/2017 - São José dos Pinhais e Lei Complementar nº 27/2017 de Mandirituba.</t>
  </si>
  <si>
    <t>DF: taxa de despesas financeiras;</t>
  </si>
  <si>
    <t>L: taxa de lucro/remuneração;</t>
  </si>
  <si>
    <t>I: taxa de incidência de impostos (PIS, COFINS, ISS, CPRB).</t>
  </si>
  <si>
    <t>Cálculo de Encargos Sociais</t>
  </si>
  <si>
    <t>Estado:</t>
  </si>
  <si>
    <t>PARANÁ</t>
  </si>
  <si>
    <t>Vigência:</t>
  </si>
  <si>
    <r>
      <t>A PARTIR DE 16/05/2024</t>
    </r>
    <r>
      <rPr>
        <sz val="11"/>
        <color rgb="FF000000"/>
        <rFont val="Calibri"/>
        <family val="2"/>
      </rPr>
      <t> </t>
    </r>
  </si>
  <si>
    <t>Encargos Sociais Sobre a Mão de Obra:</t>
  </si>
  <si>
    <t>SEM DESONERAÇÃO</t>
  </si>
  <si>
    <t>COM DESONERAÇÃO</t>
  </si>
  <si>
    <t>HORISTA (%)</t>
  </si>
  <si>
    <t>MENSALISTA (%)</t>
  </si>
  <si>
    <t>Grupo A</t>
  </si>
  <si>
    <t>A1</t>
  </si>
  <si>
    <t>INSS</t>
  </si>
  <si>
    <t>A2</t>
  </si>
  <si>
    <t>FGTS</t>
  </si>
  <si>
    <t>A3</t>
  </si>
  <si>
    <t>SALÁRIO EDUCAÇÃO</t>
  </si>
  <si>
    <t>A4</t>
  </si>
  <si>
    <t>SESI</t>
  </si>
  <si>
    <t>A5</t>
  </si>
  <si>
    <t>SENAI</t>
  </si>
  <si>
    <t>A6</t>
  </si>
  <si>
    <t>SEBRAE</t>
  </si>
  <si>
    <t>A7</t>
  </si>
  <si>
    <t>SEGURO CONTRA ACIDENTES DE TRABALHO</t>
  </si>
  <si>
    <t>A8</t>
  </si>
  <si>
    <t>INCRA</t>
  </si>
  <si>
    <t>A9</t>
  </si>
  <si>
    <t>Total</t>
  </si>
  <si>
    <t>Grupo B</t>
  </si>
  <si>
    <t>B1</t>
  </si>
  <si>
    <t>REPOUSO SEMANAL REMUNERADO</t>
  </si>
  <si>
    <t>Não incide</t>
  </si>
  <si>
    <t>B2</t>
  </si>
  <si>
    <t>FERIADOS</t>
  </si>
  <si>
    <t>B3</t>
  </si>
  <si>
    <t>AUXÍLIO-ENFERMIDADE E FALTAS JUSTIFICADAS</t>
  </si>
  <si>
    <t>B4</t>
  </si>
  <si>
    <t>13º SALÁRIO</t>
  </si>
  <si>
    <t>B5</t>
  </si>
  <si>
    <t>LICENÇA PATERNIDADE</t>
  </si>
  <si>
    <t>B6</t>
  </si>
  <si>
    <t>AUXÍLIO ACIDENTE DE TRABALHO</t>
  </si>
  <si>
    <t>B7</t>
  </si>
  <si>
    <t>FÉRIAS GOZADAS</t>
  </si>
  <si>
    <t>B</t>
  </si>
  <si>
    <t>Grupo C</t>
  </si>
  <si>
    <t>C1</t>
  </si>
  <si>
    <t>AVISO PRÉVIO</t>
  </si>
  <si>
    <t>C2</t>
  </si>
  <si>
    <t>DEPÓSITO RECISÃO SEM JUSTA CAUSA</t>
  </si>
  <si>
    <t>C3</t>
  </si>
  <si>
    <t>INDENIZAÇÃO ADICIONAL</t>
  </si>
  <si>
    <t>C</t>
  </si>
  <si>
    <t>Grupo D</t>
  </si>
  <si>
    <t>D1</t>
  </si>
  <si>
    <t>Reicidência de Grupo A sobre Grupo B</t>
  </si>
  <si>
    <t>D2</t>
  </si>
  <si>
    <t>Reincidêcia de Grupo A sobre Aviso Prévio Trabalhado e Reincidência do FGTS sobre Aviso Prévio Indenizado</t>
  </si>
  <si>
    <t>D</t>
  </si>
  <si>
    <t>SUBTOTAL (A+B+C+D)</t>
  </si>
  <si>
    <t>Grupo E</t>
  </si>
  <si>
    <t>E1</t>
  </si>
  <si>
    <t>EPI – EQUIPAMENTO DE PROTEÇÃO INDIVIDUAL</t>
  </si>
  <si>
    <t>E2</t>
  </si>
  <si>
    <t>SEGURO DE VIDA</t>
  </si>
  <si>
    <t>E3</t>
  </si>
  <si>
    <t>VALE TRANSPORTE</t>
  </si>
  <si>
    <t>E4</t>
  </si>
  <si>
    <t>VALE COMPRAS</t>
  </si>
  <si>
    <t>E5</t>
  </si>
  <si>
    <t>CAFÉ DA MANHÃ</t>
  </si>
  <si>
    <t>E</t>
  </si>
  <si>
    <t>TOTAL DE ENCARGOS</t>
  </si>
  <si>
    <t>Fonte:</t>
  </si>
  <si>
    <t>DER/PR – Deliberação nº 147/2024 - 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</si>
</sst>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name val="Arial"/>
      <family val="2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sz val="12"/>
      <color rgb="FFCC0000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2"/>
      <color indexed="8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0"/>
      <name val="Calibri Light"/>
      <family val="2"/>
      <scheme val="major"/>
    </font>
    <font>
      <sz val="12"/>
      <name val="Calibri Light"/>
      <family val="2"/>
    </font>
    <font>
      <sz val="11"/>
      <color theme="1"/>
      <name val="Calibri Light"/>
      <family val="2"/>
    </font>
    <font>
      <b/>
      <sz val="12"/>
      <name val="Calibri Light"/>
      <family val="2"/>
    </font>
    <font>
      <sz val="12"/>
      <color theme="1"/>
      <name val="Calibri Light"/>
      <family val="2"/>
    </font>
    <font>
      <sz val="12"/>
      <color rgb="FFFF0000"/>
      <name val="Calibri Light"/>
      <family val="2"/>
    </font>
    <font>
      <b/>
      <sz val="16"/>
      <color theme="0"/>
      <name val="Calibri Light"/>
      <family val="2"/>
    </font>
    <font>
      <b/>
      <sz val="12"/>
      <color theme="0"/>
      <name val="Calibri Light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rgb="FF002060"/>
        <bgColor indexed="4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rgb="FF000000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6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15" fillId="0" borderId="0"/>
    <xf numFmtId="43" fontId="3" fillId="0" borderId="0" applyFont="0" applyFill="0" applyBorder="0" applyAlignment="0" applyProtection="0"/>
    <xf numFmtId="0" fontId="17" fillId="0" borderId="0"/>
    <xf numFmtId="0" fontId="18" fillId="0" borderId="0"/>
    <xf numFmtId="43" fontId="16" fillId="0" borderId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63">
    <xf numFmtId="0" fontId="0" fillId="0" borderId="0" xfId="0"/>
    <xf numFmtId="0" fontId="5" fillId="0" borderId="0" xfId="0" applyFont="1" applyAlignment="1">
      <alignment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vertical="center" wrapText="1"/>
    </xf>
    <xf numFmtId="0" fontId="5" fillId="0" borderId="0" xfId="0" applyFont="1"/>
    <xf numFmtId="0" fontId="7" fillId="3" borderId="3" xfId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justify" vertical="center" wrapText="1"/>
    </xf>
    <xf numFmtId="43" fontId="7" fillId="3" borderId="3" xfId="2" applyFont="1" applyFill="1" applyBorder="1" applyAlignme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/>
    </xf>
    <xf numFmtId="0" fontId="8" fillId="0" borderId="3" xfId="4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4" borderId="0" xfId="1" applyFont="1" applyFill="1" applyAlignment="1">
      <alignment horizontal="left" vertical="center"/>
    </xf>
    <xf numFmtId="0" fontId="8" fillId="4" borderId="0" xfId="1" applyFont="1" applyFill="1" applyAlignment="1">
      <alignment horizontal="center" vertical="center" wrapText="1"/>
    </xf>
    <xf numFmtId="43" fontId="8" fillId="4" borderId="0" xfId="5" applyFont="1" applyFill="1" applyBorder="1" applyAlignment="1">
      <alignment horizontal="right" vertical="center"/>
    </xf>
    <xf numFmtId="0" fontId="9" fillId="4" borderId="0" xfId="1" applyFont="1" applyFill="1" applyAlignment="1">
      <alignment horizontal="center" vertical="center" wrapText="1"/>
    </xf>
    <xf numFmtId="43" fontId="10" fillId="0" borderId="0" xfId="5" applyFont="1" applyBorder="1" applyAlignment="1">
      <alignment horizontal="right" vertical="center"/>
    </xf>
    <xf numFmtId="43" fontId="5" fillId="0" borderId="0" xfId="5" applyFont="1" applyBorder="1" applyAlignment="1">
      <alignment horizontal="right" vertical="center"/>
    </xf>
    <xf numFmtId="0" fontId="12" fillId="2" borderId="3" xfId="1" applyFont="1" applyFill="1" applyBorder="1" applyAlignment="1">
      <alignment horizontal="center" vertical="center" wrapText="1"/>
    </xf>
    <xf numFmtId="43" fontId="12" fillId="2" borderId="3" xfId="5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vertical="center"/>
    </xf>
    <xf numFmtId="43" fontId="8" fillId="3" borderId="3" xfId="5" applyFont="1" applyFill="1" applyBorder="1" applyAlignment="1">
      <alignment vertical="center"/>
    </xf>
    <xf numFmtId="10" fontId="8" fillId="3" borderId="3" xfId="6" applyNumberFormat="1" applyFont="1" applyFill="1" applyBorder="1" applyAlignment="1">
      <alignment vertical="center"/>
    </xf>
    <xf numFmtId="0" fontId="12" fillId="2" borderId="3" xfId="1" applyFont="1" applyFill="1" applyBorder="1" applyAlignment="1">
      <alignment horizontal="right" vertical="center"/>
    </xf>
    <xf numFmtId="0" fontId="12" fillId="2" borderId="3" xfId="1" applyFont="1" applyFill="1" applyBorder="1" applyAlignment="1">
      <alignment horizontal="right" vertical="center" wrapText="1"/>
    </xf>
    <xf numFmtId="43" fontId="12" fillId="2" borderId="3" xfId="5" applyFont="1" applyFill="1" applyBorder="1" applyAlignment="1">
      <alignment horizontal="right" vertical="center"/>
    </xf>
    <xf numFmtId="10" fontId="12" fillId="2" borderId="3" xfId="6" applyNumberFormat="1" applyFont="1" applyFill="1" applyBorder="1" applyAlignment="1">
      <alignment horizontal="right" vertical="center"/>
    </xf>
    <xf numFmtId="0" fontId="5" fillId="0" borderId="0" xfId="0" applyFont="1" applyAlignment="1">
      <alignment wrapText="1"/>
    </xf>
    <xf numFmtId="43" fontId="5" fillId="0" borderId="0" xfId="5" applyFont="1" applyAlignment="1">
      <alignment horizontal="center" vertical="center"/>
    </xf>
    <xf numFmtId="43" fontId="5" fillId="0" borderId="0" xfId="5" applyFont="1"/>
    <xf numFmtId="43" fontId="9" fillId="0" borderId="0" xfId="5" applyFont="1" applyFill="1" applyBorder="1" applyAlignment="1">
      <alignment horizontal="center" vertical="center" wrapText="1"/>
    </xf>
    <xf numFmtId="43" fontId="9" fillId="0" borderId="0" xfId="5" applyFont="1" applyFill="1" applyBorder="1" applyAlignment="1">
      <alignment vertical="center"/>
    </xf>
    <xf numFmtId="10" fontId="9" fillId="0" borderId="0" xfId="6" applyNumberFormat="1" applyFont="1" applyFill="1" applyBorder="1" applyAlignment="1">
      <alignment vertical="center"/>
    </xf>
    <xf numFmtId="43" fontId="5" fillId="0" borderId="0" xfId="5" applyFont="1" applyFill="1" applyBorder="1" applyAlignment="1">
      <alignment vertical="center"/>
    </xf>
    <xf numFmtId="43" fontId="10" fillId="0" borderId="0" xfId="5" applyFont="1" applyFill="1" applyBorder="1" applyAlignment="1">
      <alignment horizontal="right" vertical="center"/>
    </xf>
    <xf numFmtId="43" fontId="5" fillId="0" borderId="0" xfId="5" applyFont="1" applyFill="1" applyBorder="1" applyAlignment="1">
      <alignment horizontal="right" vertical="center"/>
    </xf>
    <xf numFmtId="43" fontId="12" fillId="2" borderId="2" xfId="5" applyFont="1" applyFill="1" applyBorder="1" applyAlignment="1">
      <alignment horizontal="center" vertical="center" wrapText="1"/>
    </xf>
    <xf numFmtId="43" fontId="12" fillId="2" borderId="6" xfId="5" applyFont="1" applyFill="1" applyBorder="1" applyAlignment="1">
      <alignment horizontal="center" vertical="center" wrapText="1"/>
    </xf>
    <xf numFmtId="43" fontId="7" fillId="3" borderId="3" xfId="5" applyFont="1" applyFill="1" applyBorder="1" applyAlignment="1">
      <alignment vertical="center"/>
    </xf>
    <xf numFmtId="43" fontId="12" fillId="2" borderId="3" xfId="5" applyFont="1" applyFill="1" applyBorder="1" applyAlignment="1">
      <alignment vertical="center"/>
    </xf>
    <xf numFmtId="49" fontId="13" fillId="5" borderId="0" xfId="11" applyNumberFormat="1" applyFont="1" applyFill="1" applyAlignment="1" applyProtection="1">
      <alignment vertical="center" wrapText="1"/>
      <protection locked="0"/>
    </xf>
    <xf numFmtId="49" fontId="13" fillId="5" borderId="1" xfId="11" applyNumberFormat="1" applyFont="1" applyFill="1" applyBorder="1" applyAlignment="1" applyProtection="1">
      <alignment vertical="center" wrapText="1"/>
      <protection locked="0"/>
    </xf>
    <xf numFmtId="49" fontId="13" fillId="5" borderId="0" xfId="11" applyNumberFormat="1" applyFont="1" applyFill="1" applyAlignment="1" applyProtection="1">
      <alignment horizontal="center" vertical="center" wrapText="1"/>
      <protection locked="0"/>
    </xf>
    <xf numFmtId="10" fontId="19" fillId="5" borderId="0" xfId="6" applyNumberFormat="1" applyFont="1" applyFill="1" applyAlignment="1" applyProtection="1">
      <alignment vertical="center"/>
      <protection locked="0"/>
    </xf>
    <xf numFmtId="43" fontId="20" fillId="0" borderId="0" xfId="5" applyFont="1"/>
    <xf numFmtId="0" fontId="19" fillId="5" borderId="0" xfId="11" applyFont="1" applyFill="1" applyAlignment="1" applyProtection="1">
      <alignment vertical="center"/>
      <protection locked="0"/>
    </xf>
    <xf numFmtId="43" fontId="12" fillId="2" borderId="3" xfId="12" applyFont="1" applyFill="1" applyBorder="1" applyAlignment="1" applyProtection="1">
      <alignment horizontal="center" vertical="center" wrapText="1"/>
      <protection locked="0"/>
    </xf>
    <xf numFmtId="0" fontId="8" fillId="3" borderId="3" xfId="11" applyFont="1" applyFill="1" applyBorder="1" applyAlignment="1" applyProtection="1">
      <alignment horizontal="left" vertical="center" wrapText="1"/>
      <protection locked="0"/>
    </xf>
    <xf numFmtId="43" fontId="8" fillId="3" borderId="3" xfId="12" applyFont="1" applyFill="1" applyBorder="1" applyAlignment="1" applyProtection="1">
      <alignment horizontal="center" vertical="center" wrapText="1"/>
      <protection locked="0"/>
    </xf>
    <xf numFmtId="10" fontId="8" fillId="3" borderId="3" xfId="6" applyNumberFormat="1" applyFont="1" applyFill="1" applyBorder="1" applyAlignment="1" applyProtection="1">
      <alignment horizontal="center" vertical="center" wrapText="1"/>
      <protection locked="0"/>
    </xf>
    <xf numFmtId="10" fontId="8" fillId="3" borderId="3" xfId="13" applyNumberFormat="1" applyFont="1" applyFill="1" applyBorder="1" applyAlignment="1">
      <alignment horizontal="center" vertical="center" wrapText="1"/>
    </xf>
    <xf numFmtId="43" fontId="8" fillId="3" borderId="3" xfId="5" applyFont="1" applyFill="1" applyBorder="1" applyAlignment="1">
      <alignment horizontal="center" vertical="center" wrapText="1"/>
    </xf>
    <xf numFmtId="43" fontId="19" fillId="5" borderId="0" xfId="5" applyFont="1" applyFill="1" applyAlignment="1" applyProtection="1">
      <alignment vertical="center"/>
      <protection locked="0"/>
    </xf>
    <xf numFmtId="43" fontId="19" fillId="5" borderId="0" xfId="11" applyNumberFormat="1" applyFont="1" applyFill="1" applyAlignment="1" applyProtection="1">
      <alignment vertical="center"/>
      <protection locked="0"/>
    </xf>
    <xf numFmtId="0" fontId="8" fillId="0" borderId="3" xfId="11" applyFont="1" applyBorder="1" applyAlignment="1" applyProtection="1">
      <alignment horizontal="left" vertical="center" wrapText="1"/>
      <protection locked="0"/>
    </xf>
    <xf numFmtId="43" fontId="8" fillId="0" borderId="3" xfId="12" applyFont="1" applyFill="1" applyBorder="1" applyAlignment="1" applyProtection="1">
      <alignment horizontal="center" vertical="center" wrapText="1"/>
      <protection locked="0"/>
    </xf>
    <xf numFmtId="10" fontId="8" fillId="0" borderId="3" xfId="6" applyNumberFormat="1" applyFont="1" applyFill="1" applyBorder="1" applyAlignment="1" applyProtection="1">
      <alignment horizontal="center" vertical="center" wrapText="1"/>
      <protection locked="0"/>
    </xf>
    <xf numFmtId="43" fontId="21" fillId="6" borderId="3" xfId="12" applyFont="1" applyFill="1" applyBorder="1" applyAlignment="1" applyProtection="1">
      <alignment horizontal="right" vertical="center"/>
      <protection locked="0"/>
    </xf>
    <xf numFmtId="10" fontId="21" fillId="6" borderId="3" xfId="6" applyNumberFormat="1" applyFont="1" applyFill="1" applyBorder="1" applyAlignment="1" applyProtection="1">
      <alignment horizontal="right" vertical="center"/>
      <protection locked="0"/>
    </xf>
    <xf numFmtId="10" fontId="21" fillId="6" borderId="3" xfId="12" applyNumberFormat="1" applyFont="1" applyFill="1" applyBorder="1" applyAlignment="1" applyProtection="1">
      <alignment horizontal="right" vertical="center"/>
      <protection locked="0"/>
    </xf>
    <xf numFmtId="0" fontId="20" fillId="0" borderId="0" xfId="14" applyFont="1"/>
    <xf numFmtId="10" fontId="20" fillId="0" borderId="0" xfId="6" applyNumberFormat="1" applyFont="1"/>
    <xf numFmtId="1" fontId="19" fillId="5" borderId="0" xfId="11" applyNumberFormat="1" applyFont="1" applyFill="1" applyAlignment="1" applyProtection="1">
      <alignment horizontal="center" vertical="center"/>
      <protection locked="0"/>
    </xf>
    <xf numFmtId="0" fontId="19" fillId="5" borderId="0" xfId="11" applyFont="1" applyFill="1" applyAlignment="1" applyProtection="1">
      <alignment horizontal="left" vertical="center" wrapText="1"/>
      <protection locked="0"/>
    </xf>
    <xf numFmtId="43" fontId="8" fillId="5" borderId="0" xfId="12" applyFont="1" applyFill="1" applyBorder="1" applyAlignment="1" applyProtection="1">
      <alignment horizontal="right" vertical="center"/>
      <protection locked="0"/>
    </xf>
    <xf numFmtId="10" fontId="8" fillId="5" borderId="0" xfId="6" applyNumberFormat="1" applyFont="1" applyFill="1" applyBorder="1" applyAlignment="1" applyProtection="1">
      <alignment horizontal="right" vertical="center"/>
      <protection locked="0"/>
    </xf>
    <xf numFmtId="10" fontId="8" fillId="7" borderId="3" xfId="13" applyNumberFormat="1" applyFont="1" applyFill="1" applyBorder="1" applyAlignment="1" applyProtection="1">
      <alignment horizontal="center" vertical="center" wrapText="1"/>
      <protection locked="0"/>
    </xf>
    <xf numFmtId="43" fontId="8" fillId="7" borderId="3" xfId="12" applyFont="1" applyFill="1" applyBorder="1" applyAlignment="1" applyProtection="1">
      <alignment horizontal="center" vertical="center" wrapText="1"/>
      <protection locked="0"/>
    </xf>
    <xf numFmtId="43" fontId="5" fillId="0" borderId="0" xfId="0" applyNumberFormat="1" applyFont="1"/>
    <xf numFmtId="0" fontId="23" fillId="0" borderId="0" xfId="19" applyFont="1"/>
    <xf numFmtId="0" fontId="25" fillId="0" borderId="0" xfId="19" applyFont="1" applyAlignment="1">
      <alignment horizontal="center" vertical="center"/>
    </xf>
    <xf numFmtId="0" fontId="25" fillId="0" borderId="0" xfId="19" applyFont="1" applyAlignment="1">
      <alignment vertical="center"/>
    </xf>
    <xf numFmtId="0" fontId="22" fillId="4" borderId="0" xfId="7" applyFont="1" applyFill="1" applyAlignment="1">
      <alignment horizontal="center" vertical="center"/>
    </xf>
    <xf numFmtId="0" fontId="26" fillId="4" borderId="0" xfId="7" applyFont="1" applyFill="1" applyAlignment="1">
      <alignment horizontal="center" vertical="center"/>
    </xf>
    <xf numFmtId="43" fontId="25" fillId="0" borderId="0" xfId="20" applyFont="1" applyBorder="1" applyAlignment="1">
      <alignment horizontal="right" vertical="center"/>
    </xf>
    <xf numFmtId="10" fontId="25" fillId="0" borderId="0" xfId="18" applyNumberFormat="1" applyFont="1" applyAlignment="1">
      <alignment horizontal="center" vertical="center"/>
    </xf>
    <xf numFmtId="0" fontId="28" fillId="2" borderId="3" xfId="7" applyFont="1" applyFill="1" applyBorder="1" applyAlignment="1">
      <alignment horizontal="center" vertical="center" wrapText="1"/>
    </xf>
    <xf numFmtId="0" fontId="28" fillId="2" borderId="3" xfId="7" applyFont="1" applyFill="1" applyBorder="1" applyAlignment="1">
      <alignment horizontal="center" vertical="center"/>
    </xf>
    <xf numFmtId="43" fontId="28" fillId="2" borderId="3" xfId="20" applyFont="1" applyFill="1" applyBorder="1" applyAlignment="1">
      <alignment horizontal="center" vertical="center" wrapText="1"/>
    </xf>
    <xf numFmtId="10" fontId="28" fillId="2" borderId="3" xfId="18" applyNumberFormat="1" applyFont="1" applyFill="1" applyBorder="1" applyAlignment="1">
      <alignment horizontal="center" vertical="center" wrapText="1"/>
    </xf>
    <xf numFmtId="0" fontId="8" fillId="8" borderId="3" xfId="1" applyFont="1" applyFill="1" applyBorder="1" applyAlignment="1">
      <alignment horizontal="center" vertical="center"/>
    </xf>
    <xf numFmtId="0" fontId="8" fillId="8" borderId="3" xfId="1" applyFont="1" applyFill="1" applyBorder="1" applyAlignment="1">
      <alignment horizontal="justify" vertical="center" wrapText="1"/>
    </xf>
    <xf numFmtId="43" fontId="8" fillId="8" borderId="3" xfId="20" applyFont="1" applyFill="1" applyBorder="1" applyAlignment="1">
      <alignment vertical="center"/>
    </xf>
    <xf numFmtId="10" fontId="23" fillId="8" borderId="3" xfId="18" applyNumberFormat="1" applyFont="1" applyFill="1" applyBorder="1" applyAlignment="1">
      <alignment horizontal="center" vertical="center"/>
    </xf>
    <xf numFmtId="9" fontId="23" fillId="8" borderId="3" xfId="19" applyNumberFormat="1" applyFont="1" applyFill="1" applyBorder="1" applyAlignment="1">
      <alignment horizontal="center" vertical="center"/>
    </xf>
    <xf numFmtId="0" fontId="23" fillId="8" borderId="3" xfId="19" applyFont="1" applyFill="1" applyBorder="1" applyAlignment="1">
      <alignment horizontal="center" vertical="center"/>
    </xf>
    <xf numFmtId="43" fontId="23" fillId="0" borderId="0" xfId="19" applyNumberFormat="1" applyFont="1"/>
    <xf numFmtId="43" fontId="12" fillId="2" borderId="3" xfId="20" applyFont="1" applyFill="1" applyBorder="1" applyAlignment="1">
      <alignment vertical="center"/>
    </xf>
    <xf numFmtId="10" fontId="23" fillId="0" borderId="0" xfId="18" applyNumberFormat="1" applyFont="1" applyAlignment="1">
      <alignment horizontal="center" vertical="center"/>
    </xf>
    <xf numFmtId="0" fontId="23" fillId="0" borderId="0" xfId="19" applyFont="1" applyAlignment="1">
      <alignment horizontal="center" vertical="center"/>
    </xf>
    <xf numFmtId="0" fontId="23" fillId="0" borderId="0" xfId="19" applyFont="1" applyAlignment="1">
      <alignment vertical="center"/>
    </xf>
    <xf numFmtId="0" fontId="8" fillId="4" borderId="0" xfId="1" applyFont="1" applyFill="1" applyAlignment="1">
      <alignment vertical="distributed" wrapText="1"/>
    </xf>
    <xf numFmtId="43" fontId="8" fillId="0" borderId="3" xfId="2" applyFont="1" applyFill="1" applyBorder="1" applyAlignment="1">
      <alignment horizontal="right" vertical="center"/>
    </xf>
    <xf numFmtId="0" fontId="8" fillId="0" borderId="3" xfId="1" applyFont="1" applyBorder="1" applyAlignment="1">
      <alignment horizontal="center" vertical="center" shrinkToFit="1"/>
    </xf>
    <xf numFmtId="43" fontId="5" fillId="0" borderId="3" xfId="5" applyFont="1" applyBorder="1" applyAlignment="1">
      <alignment vertical="center"/>
    </xf>
    <xf numFmtId="43" fontId="5" fillId="0" borderId="4" xfId="5" applyFont="1" applyBorder="1" applyAlignment="1">
      <alignment vertical="center"/>
    </xf>
    <xf numFmtId="49" fontId="12" fillId="6" borderId="4" xfId="11" applyNumberFormat="1" applyFont="1" applyFill="1" applyBorder="1" applyAlignment="1" applyProtection="1">
      <alignment vertical="center" wrapText="1"/>
      <protection locked="0"/>
    </xf>
    <xf numFmtId="49" fontId="12" fillId="6" borderId="5" xfId="11" applyNumberFormat="1" applyFont="1" applyFill="1" applyBorder="1" applyAlignment="1" applyProtection="1">
      <alignment vertical="center" wrapText="1"/>
      <protection locked="0"/>
    </xf>
    <xf numFmtId="49" fontId="12" fillId="6" borderId="1" xfId="1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2" applyAlignment="1">
      <alignment vertical="center"/>
    </xf>
    <xf numFmtId="0" fontId="15" fillId="0" borderId="0" xfId="8" applyAlignment="1">
      <alignment vertical="center"/>
    </xf>
    <xf numFmtId="0" fontId="29" fillId="0" borderId="0" xfId="23" applyFont="1"/>
    <xf numFmtId="0" fontId="29" fillId="0" borderId="0" xfId="23" applyFont="1" applyAlignment="1">
      <alignment wrapText="1"/>
    </xf>
    <xf numFmtId="43" fontId="29" fillId="0" borderId="0" xfId="24" applyFont="1"/>
    <xf numFmtId="0" fontId="5" fillId="0" borderId="0" xfId="23" applyFont="1"/>
    <xf numFmtId="0" fontId="5" fillId="0" borderId="0" xfId="23" applyFont="1" applyAlignment="1">
      <alignment vertical="center"/>
    </xf>
    <xf numFmtId="0" fontId="22" fillId="4" borderId="0" xfId="7" applyFont="1" applyFill="1" applyAlignment="1">
      <alignment vertical="center" wrapText="1"/>
    </xf>
    <xf numFmtId="0" fontId="31" fillId="4" borderId="0" xfId="7" applyFont="1" applyFill="1" applyAlignment="1">
      <alignment horizontal="left" vertical="center"/>
    </xf>
    <xf numFmtId="0" fontId="31" fillId="4" borderId="0" xfId="7" applyFont="1" applyFill="1" applyAlignment="1">
      <alignment horizontal="center" vertical="center" wrapText="1"/>
    </xf>
    <xf numFmtId="43" fontId="31" fillId="4" borderId="0" xfId="24" applyFont="1" applyFill="1" applyBorder="1" applyAlignment="1">
      <alignment horizontal="right" vertical="center"/>
    </xf>
    <xf numFmtId="0" fontId="32" fillId="4" borderId="0" xfId="7" applyFont="1" applyFill="1" applyAlignment="1">
      <alignment horizontal="center" vertical="center" wrapText="1"/>
    </xf>
    <xf numFmtId="43" fontId="29" fillId="0" borderId="0" xfId="24" applyFont="1" applyBorder="1" applyAlignment="1">
      <alignment horizontal="right" vertical="center"/>
    </xf>
    <xf numFmtId="0" fontId="34" fillId="0" borderId="0" xfId="10" applyFont="1" applyAlignment="1">
      <alignment horizontal="left" vertical="center"/>
    </xf>
    <xf numFmtId="0" fontId="6" fillId="9" borderId="3" xfId="22" applyFill="1" applyBorder="1" applyAlignment="1">
      <alignment horizontal="center" vertical="center"/>
    </xf>
    <xf numFmtId="0" fontId="6" fillId="0" borderId="3" xfId="22" applyBorder="1" applyAlignment="1">
      <alignment horizontal="center" vertical="center"/>
    </xf>
    <xf numFmtId="0" fontId="6" fillId="0" borderId="3" xfId="22" applyBorder="1" applyAlignment="1">
      <alignment vertical="center"/>
    </xf>
    <xf numFmtId="10" fontId="6" fillId="0" borderId="3" xfId="22" applyNumberFormat="1" applyBorder="1" applyAlignment="1">
      <alignment horizontal="center" vertical="center"/>
    </xf>
    <xf numFmtId="10" fontId="6" fillId="0" borderId="3" xfId="25" applyNumberFormat="1" applyFont="1" applyBorder="1" applyAlignment="1">
      <alignment horizontal="center" vertical="center"/>
    </xf>
    <xf numFmtId="0" fontId="6" fillId="0" borderId="7" xfId="22" applyBorder="1" applyAlignment="1">
      <alignment horizontal="center" vertical="center"/>
    </xf>
    <xf numFmtId="0" fontId="6" fillId="0" borderId="7" xfId="22" applyBorder="1" applyAlignment="1">
      <alignment horizontal="left" vertical="center"/>
    </xf>
    <xf numFmtId="10" fontId="6" fillId="0" borderId="7" xfId="25" applyNumberFormat="1" applyFont="1" applyFill="1" applyBorder="1" applyAlignment="1">
      <alignment horizontal="center" vertical="center"/>
    </xf>
    <xf numFmtId="0" fontId="6" fillId="0" borderId="3" xfId="22" applyBorder="1" applyAlignment="1">
      <alignment horizontal="left" vertical="center"/>
    </xf>
    <xf numFmtId="10" fontId="6" fillId="0" borderId="3" xfId="25" applyNumberFormat="1" applyFont="1" applyFill="1" applyBorder="1" applyAlignment="1">
      <alignment horizontal="center" vertical="center"/>
    </xf>
    <xf numFmtId="0" fontId="6" fillId="10" borderId="0" xfId="22" applyFill="1" applyAlignment="1">
      <alignment vertical="center"/>
    </xf>
    <xf numFmtId="0" fontId="6" fillId="10" borderId="12" xfId="22" applyFill="1" applyBorder="1" applyAlignment="1">
      <alignment vertical="center"/>
    </xf>
    <xf numFmtId="0" fontId="6" fillId="10" borderId="9" xfId="22" applyFill="1" applyBorder="1" applyAlignment="1">
      <alignment vertical="center"/>
    </xf>
    <xf numFmtId="0" fontId="16" fillId="10" borderId="0" xfId="22" applyFont="1" applyFill="1" applyAlignment="1">
      <alignment vertical="center"/>
    </xf>
    <xf numFmtId="0" fontId="6" fillId="10" borderId="0" xfId="22" applyFill="1" applyAlignment="1">
      <alignment vertical="center" wrapText="1"/>
    </xf>
    <xf numFmtId="0" fontId="38" fillId="0" borderId="20" xfId="0" applyFont="1" applyBorder="1" applyAlignment="1">
      <alignment horizontal="right" vertical="center" wrapText="1"/>
    </xf>
    <xf numFmtId="0" fontId="36" fillId="0" borderId="21" xfId="0" applyFont="1" applyBorder="1" applyAlignment="1">
      <alignment horizontal="left" vertical="center" wrapText="1"/>
    </xf>
    <xf numFmtId="0" fontId="36" fillId="0" borderId="21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10" fontId="37" fillId="0" borderId="22" xfId="0" applyNumberFormat="1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10" fontId="37" fillId="0" borderId="26" xfId="0" applyNumberFormat="1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10" fontId="36" fillId="0" borderId="22" xfId="0" applyNumberFormat="1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10" fontId="36" fillId="0" borderId="26" xfId="0" applyNumberFormat="1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10" fontId="36" fillId="0" borderId="30" xfId="0" applyNumberFormat="1" applyFont="1" applyBorder="1" applyAlignment="1">
      <alignment horizontal="center" vertical="center" wrapText="1"/>
    </xf>
    <xf numFmtId="0" fontId="36" fillId="0" borderId="25" xfId="0" applyFont="1" applyBorder="1" applyAlignment="1">
      <alignment horizontal="right" vertical="center" wrapText="1"/>
    </xf>
    <xf numFmtId="0" fontId="36" fillId="0" borderId="30" xfId="0" applyFont="1" applyBorder="1" applyAlignment="1">
      <alignment horizontal="right" vertical="center" wrapText="1"/>
    </xf>
    <xf numFmtId="0" fontId="7" fillId="4" borderId="0" xfId="1" applyFont="1" applyFill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43" fontId="12" fillId="2" borderId="4" xfId="5" applyFont="1" applyFill="1" applyBorder="1" applyAlignment="1">
      <alignment horizontal="right" vertical="center"/>
    </xf>
    <xf numFmtId="43" fontId="12" fillId="2" borderId="5" xfId="5" applyFont="1" applyFill="1" applyBorder="1" applyAlignment="1">
      <alignment horizontal="right" vertical="center"/>
    </xf>
    <xf numFmtId="0" fontId="8" fillId="0" borderId="0" xfId="1" applyFont="1" applyAlignment="1">
      <alignment horizontal="left" vertical="center" wrapText="1"/>
    </xf>
    <xf numFmtId="1" fontId="21" fillId="6" borderId="3" xfId="11" applyNumberFormat="1" applyFont="1" applyFill="1" applyBorder="1" applyAlignment="1" applyProtection="1">
      <alignment horizontal="right" vertical="center"/>
      <protection locked="0"/>
    </xf>
    <xf numFmtId="49" fontId="12" fillId="6" borderId="3" xfId="11" applyNumberFormat="1" applyFont="1" applyFill="1" applyBorder="1" applyAlignment="1" applyProtection="1">
      <alignment horizontal="center" vertical="center" wrapText="1"/>
      <protection locked="0"/>
    </xf>
    <xf numFmtId="1" fontId="12" fillId="2" borderId="3" xfId="11" applyNumberFormat="1" applyFont="1" applyFill="1" applyBorder="1" applyAlignment="1" applyProtection="1">
      <alignment horizontal="center" vertical="center" wrapText="1"/>
      <protection locked="0"/>
    </xf>
    <xf numFmtId="0" fontId="12" fillId="2" borderId="3" xfId="11" applyFont="1" applyFill="1" applyBorder="1" applyAlignment="1" applyProtection="1">
      <alignment horizontal="center" vertical="center" wrapText="1"/>
      <protection locked="0"/>
    </xf>
    <xf numFmtId="43" fontId="12" fillId="2" borderId="3" xfId="12" applyFont="1" applyFill="1" applyBorder="1" applyAlignment="1" applyProtection="1">
      <alignment horizontal="center" vertical="center" wrapText="1"/>
      <protection locked="0"/>
    </xf>
    <xf numFmtId="10" fontId="12" fillId="2" borderId="2" xfId="6" applyNumberFormat="1" applyFont="1" applyFill="1" applyBorder="1" applyAlignment="1" applyProtection="1">
      <alignment horizontal="center" vertical="center" wrapText="1"/>
      <protection locked="0"/>
    </xf>
    <xf numFmtId="10" fontId="12" fillId="2" borderId="7" xfId="6" applyNumberFormat="1" applyFont="1" applyFill="1" applyBorder="1" applyAlignment="1" applyProtection="1">
      <alignment horizontal="center" vertical="center" wrapText="1"/>
      <protection locked="0"/>
    </xf>
    <xf numFmtId="49" fontId="12" fillId="6" borderId="4" xfId="11" applyNumberFormat="1" applyFont="1" applyFill="1" applyBorder="1" applyAlignment="1" applyProtection="1">
      <alignment horizontal="center" vertical="center" wrapText="1"/>
      <protection locked="0"/>
    </xf>
    <xf numFmtId="49" fontId="12" fillId="6" borderId="11" xfId="11" applyNumberFormat="1" applyFont="1" applyFill="1" applyBorder="1" applyAlignment="1" applyProtection="1">
      <alignment horizontal="center" vertical="center" wrapText="1"/>
      <protection locked="0"/>
    </xf>
    <xf numFmtId="49" fontId="13" fillId="5" borderId="1" xfId="11" applyNumberFormat="1" applyFont="1" applyFill="1" applyBorder="1" applyAlignment="1" applyProtection="1">
      <alignment horizontal="left" vertical="center" wrapText="1"/>
      <protection locked="0"/>
    </xf>
    <xf numFmtId="49" fontId="12" fillId="6" borderId="5" xfId="11" applyNumberFormat="1" applyFont="1" applyFill="1" applyBorder="1" applyAlignment="1" applyProtection="1">
      <alignment horizontal="center" vertical="center" wrapText="1"/>
      <protection locked="0"/>
    </xf>
    <xf numFmtId="43" fontId="12" fillId="2" borderId="5" xfId="21" applyFont="1" applyFill="1" applyBorder="1" applyAlignment="1">
      <alignment horizontal="right" vertical="center"/>
    </xf>
    <xf numFmtId="43" fontId="12" fillId="2" borderId="11" xfId="21" applyFont="1" applyFill="1" applyBorder="1" applyAlignment="1">
      <alignment horizontal="right" vertical="center"/>
    </xf>
    <xf numFmtId="43" fontId="12" fillId="2" borderId="4" xfId="20" applyFont="1" applyFill="1" applyBorder="1" applyAlignment="1">
      <alignment horizontal="center" vertical="center"/>
    </xf>
    <xf numFmtId="43" fontId="12" fillId="2" borderId="5" xfId="20" applyFont="1" applyFill="1" applyBorder="1" applyAlignment="1">
      <alignment horizontal="center" vertical="center"/>
    </xf>
    <xf numFmtId="43" fontId="12" fillId="2" borderId="11" xfId="20" applyFont="1" applyFill="1" applyBorder="1" applyAlignment="1">
      <alignment horizontal="center" vertical="center"/>
    </xf>
    <xf numFmtId="0" fontId="24" fillId="4" borderId="0" xfId="7" applyFont="1" applyFill="1" applyAlignment="1">
      <alignment horizontal="left" vertical="center" wrapText="1"/>
    </xf>
    <xf numFmtId="0" fontId="22" fillId="4" borderId="0" xfId="7" applyFont="1" applyFill="1" applyAlignment="1">
      <alignment horizontal="left" vertical="center" wrapText="1"/>
    </xf>
    <xf numFmtId="0" fontId="22" fillId="4" borderId="0" xfId="7" applyFont="1" applyFill="1" applyAlignment="1">
      <alignment horizontal="left" vertical="center"/>
    </xf>
    <xf numFmtId="0" fontId="27" fillId="2" borderId="8" xfId="7" applyFont="1" applyFill="1" applyBorder="1" applyAlignment="1">
      <alignment horizontal="center" vertical="center" wrapText="1"/>
    </xf>
    <xf numFmtId="0" fontId="27" fillId="2" borderId="9" xfId="7" applyFont="1" applyFill="1" applyBorder="1" applyAlignment="1">
      <alignment horizontal="center" vertical="center" wrapText="1"/>
    </xf>
    <xf numFmtId="0" fontId="27" fillId="2" borderId="10" xfId="7" applyFont="1" applyFill="1" applyBorder="1" applyAlignment="1">
      <alignment horizontal="center" vertical="center" wrapText="1"/>
    </xf>
    <xf numFmtId="0" fontId="6" fillId="10" borderId="0" xfId="22" applyFill="1" applyAlignment="1">
      <alignment horizontal="left" vertical="center" wrapText="1"/>
    </xf>
    <xf numFmtId="0" fontId="6" fillId="10" borderId="0" xfId="22" applyFill="1" applyAlignment="1">
      <alignment horizontal="center" vertical="center"/>
    </xf>
    <xf numFmtId="0" fontId="6" fillId="10" borderId="8" xfId="22" applyFill="1" applyBorder="1" applyAlignment="1">
      <alignment horizontal="center" vertical="center"/>
    </xf>
    <xf numFmtId="0" fontId="6" fillId="10" borderId="9" xfId="22" applyFill="1" applyBorder="1" applyAlignment="1">
      <alignment horizontal="center" vertical="center"/>
    </xf>
    <xf numFmtId="0" fontId="6" fillId="10" borderId="10" xfId="22" applyFill="1" applyBorder="1" applyAlignment="1">
      <alignment horizontal="center" vertical="center"/>
    </xf>
    <xf numFmtId="0" fontId="33" fillId="2" borderId="8" xfId="22" applyFont="1" applyFill="1" applyBorder="1" applyAlignment="1">
      <alignment horizontal="center" vertical="center"/>
    </xf>
    <xf numFmtId="0" fontId="33" fillId="2" borderId="10" xfId="22" applyFont="1" applyFill="1" applyBorder="1" applyAlignment="1">
      <alignment horizontal="center" vertical="center"/>
    </xf>
    <xf numFmtId="0" fontId="33" fillId="2" borderId="13" xfId="22" applyFont="1" applyFill="1" applyBorder="1" applyAlignment="1">
      <alignment horizontal="center" vertical="center"/>
    </xf>
    <xf numFmtId="0" fontId="33" fillId="2" borderId="12" xfId="22" applyFont="1" applyFill="1" applyBorder="1" applyAlignment="1">
      <alignment horizontal="center" vertical="center"/>
    </xf>
    <xf numFmtId="0" fontId="33" fillId="2" borderId="14" xfId="22" applyFont="1" applyFill="1" applyBorder="1" applyAlignment="1">
      <alignment horizontal="center" vertical="center"/>
    </xf>
    <xf numFmtId="0" fontId="33" fillId="2" borderId="15" xfId="22" applyFont="1" applyFill="1" applyBorder="1" applyAlignment="1">
      <alignment horizontal="center" vertical="center"/>
    </xf>
    <xf numFmtId="10" fontId="35" fillId="2" borderId="2" xfId="25" applyNumberFormat="1" applyFont="1" applyFill="1" applyBorder="1" applyAlignment="1">
      <alignment horizontal="center" vertical="center"/>
    </xf>
    <xf numFmtId="10" fontId="35" fillId="2" borderId="6" xfId="25" applyNumberFormat="1" applyFont="1" applyFill="1" applyBorder="1" applyAlignment="1">
      <alignment horizontal="center" vertical="center"/>
    </xf>
    <xf numFmtId="10" fontId="35" fillId="2" borderId="7" xfId="25" applyNumberFormat="1" applyFont="1" applyFill="1" applyBorder="1" applyAlignment="1">
      <alignment horizontal="center" vertical="center"/>
    </xf>
    <xf numFmtId="0" fontId="35" fillId="2" borderId="8" xfId="22" applyFont="1" applyFill="1" applyBorder="1" applyAlignment="1">
      <alignment horizontal="center" vertical="center"/>
    </xf>
    <xf numFmtId="0" fontId="35" fillId="2" borderId="9" xfId="22" applyFont="1" applyFill="1" applyBorder="1" applyAlignment="1">
      <alignment horizontal="center" vertical="center"/>
    </xf>
    <xf numFmtId="0" fontId="35" fillId="2" borderId="10" xfId="22" applyFont="1" applyFill="1" applyBorder="1" applyAlignment="1">
      <alignment horizontal="center" vertical="center"/>
    </xf>
    <xf numFmtId="0" fontId="35" fillId="2" borderId="13" xfId="22" applyFont="1" applyFill="1" applyBorder="1" applyAlignment="1">
      <alignment horizontal="center" vertical="center"/>
    </xf>
    <xf numFmtId="0" fontId="35" fillId="2" borderId="0" xfId="22" applyFont="1" applyFill="1" applyAlignment="1">
      <alignment horizontal="center" vertical="center"/>
    </xf>
    <xf numFmtId="0" fontId="35" fillId="2" borderId="12" xfId="22" applyFont="1" applyFill="1" applyBorder="1" applyAlignment="1">
      <alignment horizontal="center" vertical="center"/>
    </xf>
    <xf numFmtId="0" fontId="35" fillId="2" borderId="14" xfId="22" applyFont="1" applyFill="1" applyBorder="1" applyAlignment="1">
      <alignment horizontal="center" vertical="center"/>
    </xf>
    <xf numFmtId="0" fontId="35" fillId="2" borderId="1" xfId="22" applyFont="1" applyFill="1" applyBorder="1" applyAlignment="1">
      <alignment horizontal="center" vertical="center"/>
    </xf>
    <xf numFmtId="0" fontId="35" fillId="2" borderId="15" xfId="22" applyFont="1" applyFill="1" applyBorder="1" applyAlignment="1">
      <alignment horizontal="center" vertical="center"/>
    </xf>
    <xf numFmtId="0" fontId="16" fillId="10" borderId="0" xfId="22" applyFont="1" applyFill="1" applyAlignment="1">
      <alignment horizontal="left" vertical="center"/>
    </xf>
    <xf numFmtId="0" fontId="6" fillId="10" borderId="0" xfId="22" applyFill="1" applyAlignment="1">
      <alignment horizontal="left" vertical="center"/>
    </xf>
    <xf numFmtId="0" fontId="30" fillId="4" borderId="0" xfId="7" applyFont="1" applyFill="1" applyAlignment="1">
      <alignment horizontal="left" vertical="center" wrapText="1"/>
    </xf>
    <xf numFmtId="0" fontId="31" fillId="0" borderId="0" xfId="7" applyFont="1" applyAlignment="1">
      <alignment horizontal="left" vertical="center"/>
    </xf>
    <xf numFmtId="0" fontId="33" fillId="2" borderId="3" xfId="10" applyFont="1" applyFill="1" applyBorder="1" applyAlignment="1">
      <alignment horizontal="center" vertical="center"/>
    </xf>
    <xf numFmtId="0" fontId="6" fillId="9" borderId="3" xfId="22" applyFill="1" applyBorder="1" applyAlignment="1">
      <alignment horizontal="center" vertical="center"/>
    </xf>
    <xf numFmtId="0" fontId="6" fillId="9" borderId="3" xfId="22" applyFill="1" applyBorder="1" applyAlignment="1">
      <alignment horizontal="center" vertical="center" wrapText="1"/>
    </xf>
    <xf numFmtId="0" fontId="36" fillId="0" borderId="35" xfId="0" applyFont="1" applyBorder="1" applyAlignment="1">
      <alignment horizontal="left" vertical="center" wrapText="1"/>
    </xf>
    <xf numFmtId="0" fontId="36" fillId="0" borderId="18" xfId="0" applyFont="1" applyBorder="1" applyAlignment="1">
      <alignment horizontal="left" vertical="center" wrapText="1"/>
    </xf>
    <xf numFmtId="0" fontId="36" fillId="0" borderId="43" xfId="0" applyFont="1" applyBorder="1" applyAlignment="1">
      <alignment horizontal="left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36" fillId="0" borderId="38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  <xf numFmtId="0" fontId="36" fillId="0" borderId="43" xfId="0" applyFont="1" applyBorder="1" applyAlignment="1">
      <alignment horizontal="left" vertical="center"/>
    </xf>
    <xf numFmtId="0" fontId="36" fillId="0" borderId="36" xfId="0" applyFont="1" applyBorder="1" applyAlignment="1">
      <alignment horizontal="center" vertical="center" wrapText="1"/>
    </xf>
    <xf numFmtId="0" fontId="37" fillId="0" borderId="44" xfId="0" applyFont="1" applyBorder="1" applyAlignment="1">
      <alignment horizontal="left" vertical="center" wrapText="1"/>
    </xf>
    <xf numFmtId="0" fontId="37" fillId="0" borderId="40" xfId="0" applyFont="1" applyBorder="1" applyAlignment="1">
      <alignment horizontal="left" vertical="center" wrapText="1"/>
    </xf>
    <xf numFmtId="0" fontId="37" fillId="0" borderId="35" xfId="0" applyFont="1" applyBorder="1" applyAlignment="1">
      <alignment horizontal="left" vertical="center" wrapText="1"/>
    </xf>
    <xf numFmtId="0" fontId="37" fillId="0" borderId="18" xfId="0" applyFont="1" applyBorder="1" applyAlignment="1">
      <alignment horizontal="left" vertical="center" wrapText="1"/>
    </xf>
    <xf numFmtId="0" fontId="36" fillId="0" borderId="36" xfId="0" applyFont="1" applyBorder="1" applyAlignment="1">
      <alignment horizontal="left" vertical="center" wrapText="1"/>
    </xf>
    <xf numFmtId="0" fontId="36" fillId="0" borderId="38" xfId="0" applyFont="1" applyBorder="1" applyAlignment="1">
      <alignment horizontal="left" vertical="center" wrapText="1"/>
    </xf>
    <xf numFmtId="0" fontId="37" fillId="0" borderId="39" xfId="0" applyFont="1" applyBorder="1" applyAlignment="1">
      <alignment horizontal="left" vertical="center" wrapText="1"/>
    </xf>
    <xf numFmtId="0" fontId="37" fillId="0" borderId="41" xfId="0" applyFont="1" applyBorder="1" applyAlignment="1">
      <alignment horizontal="left" vertical="center" wrapText="1"/>
    </xf>
    <xf numFmtId="0" fontId="37" fillId="0" borderId="42" xfId="0" applyFont="1" applyBorder="1" applyAlignment="1">
      <alignment horizontal="left" vertical="center" wrapText="1"/>
    </xf>
    <xf numFmtId="0" fontId="37" fillId="0" borderId="16" xfId="0" applyFont="1" applyBorder="1" applyAlignment="1">
      <alignment horizontal="left" vertical="center" wrapText="1"/>
    </xf>
    <xf numFmtId="0" fontId="36" fillId="0" borderId="41" xfId="0" applyFont="1" applyBorder="1" applyAlignment="1">
      <alignment horizontal="left" vertical="center" wrapText="1"/>
    </xf>
    <xf numFmtId="0" fontId="36" fillId="0" borderId="42" xfId="0" applyFont="1" applyBorder="1" applyAlignment="1">
      <alignment horizontal="left" vertical="center" wrapText="1"/>
    </xf>
    <xf numFmtId="0" fontId="36" fillId="0" borderId="39" xfId="0" applyFont="1" applyBorder="1" applyAlignment="1">
      <alignment horizontal="left" vertical="center" wrapText="1"/>
    </xf>
    <xf numFmtId="0" fontId="36" fillId="0" borderId="40" xfId="0" applyFont="1" applyBorder="1" applyAlignment="1">
      <alignment horizontal="left" vertical="center" wrapText="1"/>
    </xf>
    <xf numFmtId="0" fontId="36" fillId="0" borderId="41" xfId="0" applyFont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9" fillId="0" borderId="32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9" fillId="0" borderId="33" xfId="0" applyFont="1" applyBorder="1" applyAlignment="1">
      <alignment horizontal="center" vertical="center" wrapText="1"/>
    </xf>
    <xf numFmtId="0" fontId="39" fillId="0" borderId="34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</cellXfs>
  <cellStyles count="26">
    <cellStyle name="Normal" xfId="0" builtinId="0"/>
    <cellStyle name="Normal 19" xfId="10" xr:uid="{00000000-0005-0000-0000-000001000000}"/>
    <cellStyle name="Normal 2" xfId="23" xr:uid="{633099E8-C266-4341-997A-5D297ACB750B}"/>
    <cellStyle name="Normal 2 10" xfId="4" xr:uid="{00000000-0005-0000-0000-000002000000}"/>
    <cellStyle name="Normal 3 96" xfId="15" xr:uid="{00000000-0005-0000-0000-000003000000}"/>
    <cellStyle name="Normal 4" xfId="1" xr:uid="{00000000-0005-0000-0000-000004000000}"/>
    <cellStyle name="Normal 4 16" xfId="11" xr:uid="{00000000-0005-0000-0000-000005000000}"/>
    <cellStyle name="Normal 4 2" xfId="7" xr:uid="{00000000-0005-0000-0000-000006000000}"/>
    <cellStyle name="Normal 40" xfId="14" xr:uid="{00000000-0005-0000-0000-000007000000}"/>
    <cellStyle name="Normal 43" xfId="16" xr:uid="{00000000-0005-0000-0000-000008000000}"/>
    <cellStyle name="Normal 43 2" xfId="19" xr:uid="{06BBBEB1-DBA7-45A5-AF1F-359F800250E1}"/>
    <cellStyle name="Normal 6 13" xfId="8" xr:uid="{00000000-0005-0000-0000-000009000000}"/>
    <cellStyle name="Normal_pLANILHA DE BDI_MODELO v2_EXCEL" xfId="22" xr:uid="{5FA09777-C801-4BBE-B416-A310B1327E05}"/>
    <cellStyle name="Porcentagem 16" xfId="6" xr:uid="{00000000-0005-0000-0000-00000B000000}"/>
    <cellStyle name="Porcentagem 17" xfId="3" xr:uid="{00000000-0005-0000-0000-00000C000000}"/>
    <cellStyle name="Porcentagem 18" xfId="13" xr:uid="{00000000-0005-0000-0000-00000D000000}"/>
    <cellStyle name="Porcentagem 2" xfId="18" xr:uid="{801F6454-D0B9-4366-A4BB-248906016F1D}"/>
    <cellStyle name="Porcentagem_pLANILHA DE BDI_MODELO v2_EXCEL" xfId="25" xr:uid="{27ACD127-9DD6-4A91-B98B-D791C73F4F91}"/>
    <cellStyle name="Vírgula 2 7" xfId="12" xr:uid="{00000000-0005-0000-0000-000010000000}"/>
    <cellStyle name="Vírgula 23" xfId="5" xr:uid="{00000000-0005-0000-0000-000011000000}"/>
    <cellStyle name="Vírgula 23 2" xfId="2" xr:uid="{00000000-0005-0000-0000-000012000000}"/>
    <cellStyle name="Vírgula 23 3" xfId="21" xr:uid="{B9629177-090E-4EC2-96EB-AD66E5988B60}"/>
    <cellStyle name="Vírgula 23 4" xfId="24" xr:uid="{DA2AF44D-1002-4049-87CD-AED893408409}"/>
    <cellStyle name="Vírgula 25" xfId="17" xr:uid="{00000000-0005-0000-0000-000013000000}"/>
    <cellStyle name="Vírgula 25 2" xfId="20" xr:uid="{EBCA9BD7-DC0D-41C6-9C15-08AF4726F116}"/>
    <cellStyle name="Vírgula 3 5" xfId="9" xr:uid="{00000000-0005-0000-0000-000014000000}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11207</xdr:colOff>
      <xdr:row>2</xdr:row>
      <xdr:rowOff>92873</xdr:rowOff>
    </xdr:from>
    <xdr:ext cx="2349029" cy="723135"/>
    <xdr:pic>
      <xdr:nvPicPr>
        <xdr:cNvPr id="2" name="Imagem 1">
          <a:extLst>
            <a:ext uri="{FF2B5EF4-FFF2-40B4-BE49-F238E27FC236}">
              <a16:creationId xmlns:a16="http://schemas.microsoft.com/office/drawing/2014/main" id="{5D67A917-2841-4176-ADA3-72DDB96C92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805148" y="496285"/>
          <a:ext cx="2349029" cy="7231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24023</xdr:colOff>
      <xdr:row>2</xdr:row>
      <xdr:rowOff>98051</xdr:rowOff>
    </xdr:from>
    <xdr:to>
      <xdr:col>8</xdr:col>
      <xdr:colOff>1310559</xdr:colOff>
      <xdr:row>5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3A1C661-4167-4775-AD3A-2BC4DA5BB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712559" y="506265"/>
          <a:ext cx="2252643" cy="9496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10667</xdr:colOff>
      <xdr:row>2</xdr:row>
      <xdr:rowOff>716601</xdr:rowOff>
    </xdr:from>
    <xdr:to>
      <xdr:col>23</xdr:col>
      <xdr:colOff>372871</xdr:colOff>
      <xdr:row>2</xdr:row>
      <xdr:rowOff>1483179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F0CEB6C-D6C4-4396-9254-792BDA40CF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101488" y="1124815"/>
          <a:ext cx="2430490" cy="7665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38</xdr:col>
      <xdr:colOff>304801</xdr:colOff>
      <xdr:row>2</xdr:row>
      <xdr:rowOff>617764</xdr:rowOff>
    </xdr:from>
    <xdr:to>
      <xdr:col>41</xdr:col>
      <xdr:colOff>585363</xdr:colOff>
      <xdr:row>2</xdr:row>
      <xdr:rowOff>1384342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8B8FDD1-59D2-4468-88E9-AF2F0F5093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2866694" y="1025978"/>
          <a:ext cx="2430490" cy="7665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1197427</xdr:colOff>
      <xdr:row>3</xdr:row>
      <xdr:rowOff>54429</xdr:rowOff>
    </xdr:from>
    <xdr:ext cx="2465197" cy="800100"/>
    <xdr:pic>
      <xdr:nvPicPr>
        <xdr:cNvPr id="2" name="Imagem 1">
          <a:extLst>
            <a:ext uri="{FF2B5EF4-FFF2-40B4-BE49-F238E27FC236}">
              <a16:creationId xmlns:a16="http://schemas.microsoft.com/office/drawing/2014/main" id="{36142FDE-EE7A-4FBA-88AC-D85EFF77BC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72106" y="625929"/>
          <a:ext cx="2465197" cy="800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457199</xdr:colOff>
      <xdr:row>16</xdr:row>
      <xdr:rowOff>190499</xdr:rowOff>
    </xdr:from>
    <xdr:ext cx="4098507" cy="790575"/>
    <xdr:pic>
      <xdr:nvPicPr>
        <xdr:cNvPr id="2" name="Picture 4">
          <a:extLst>
            <a:ext uri="{FF2B5EF4-FFF2-40B4-BE49-F238E27FC236}">
              <a16:creationId xmlns:a16="http://schemas.microsoft.com/office/drawing/2014/main" id="{011CF93C-E768-4BA1-8F71-EA9D76759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4" y="3848099"/>
          <a:ext cx="4098507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974912</xdr:colOff>
      <xdr:row>2</xdr:row>
      <xdr:rowOff>182520</xdr:rowOff>
    </xdr:from>
    <xdr:ext cx="2349029" cy="723135"/>
    <xdr:pic>
      <xdr:nvPicPr>
        <xdr:cNvPr id="3" name="Imagem 2">
          <a:extLst>
            <a:ext uri="{FF2B5EF4-FFF2-40B4-BE49-F238E27FC236}">
              <a16:creationId xmlns:a16="http://schemas.microsoft.com/office/drawing/2014/main" id="{DB57B4A2-6B8A-4C30-A8DA-D371205FA4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223687" y="582570"/>
          <a:ext cx="2349029" cy="7231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777085</xdr:colOff>
      <xdr:row>2</xdr:row>
      <xdr:rowOff>182520</xdr:rowOff>
    </xdr:from>
    <xdr:ext cx="2349029" cy="723135"/>
    <xdr:pic>
      <xdr:nvPicPr>
        <xdr:cNvPr id="4" name="Imagem 3">
          <a:extLst>
            <a:ext uri="{FF2B5EF4-FFF2-40B4-BE49-F238E27FC236}">
              <a16:creationId xmlns:a16="http://schemas.microsoft.com/office/drawing/2014/main" id="{18EABC19-A23A-476A-9632-C5BFC6B687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42008" y="182520"/>
          <a:ext cx="2349029" cy="7231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oagc-fls001\Grupos\_Estreito%20291102\CIndireto\estreito%20-%20cronogr%20mod%20mo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TOS\PROJ-2019\9422\ORCAMENTO\ORC-9422-03-PL-01-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TOS\PROJ-2021\10801\ORCAMENTO\ORC-10801-01-PL-06-A%20(Mob%20e%20Desm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mod"/>
      <sheetName val="PLANILHA"/>
      <sheetName val="HHORA"/>
      <sheetName val="CRONCROS"/>
      <sheetName val="CROINSIN"/>
      <sheetName val="ORDPLAN"/>
      <sheetName val="ORDTITU"/>
      <sheetName val="resumo"/>
      <sheetName val="PLANILHA (2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CDSEQPLA</v>
          </cell>
          <cell r="B1" t="str">
            <v>IDTIPPLA</v>
          </cell>
          <cell r="C1" t="str">
            <v>CDITEPLA</v>
          </cell>
          <cell r="D1" t="str">
            <v>CDCMDPLA</v>
          </cell>
          <cell r="E1" t="str">
            <v>CDCMPPLA</v>
          </cell>
          <cell r="F1" t="str">
            <v>DSSERPLA</v>
          </cell>
          <cell r="G1" t="str">
            <v>UNSERPLA</v>
          </cell>
          <cell r="H1" t="str">
            <v>QTSERPLA</v>
          </cell>
          <cell r="I1" t="str">
            <v>CDBDIPLA</v>
          </cell>
          <cell r="J1" t="str">
            <v>CDRESPLA</v>
          </cell>
          <cell r="K1" t="str">
            <v>CDSANPLA</v>
          </cell>
          <cell r="L1" t="str">
            <v>CDPRAPLA</v>
          </cell>
          <cell r="M1" t="str">
            <v>VLCSUPLA</v>
          </cell>
          <cell r="N1" t="str">
            <v>VLCSTPLA</v>
          </cell>
          <cell r="O1" t="str">
            <v>VLVEUPLA</v>
          </cell>
          <cell r="P1" t="str">
            <v>VLVETPLA</v>
          </cell>
        </row>
        <row r="2">
          <cell r="A2">
            <v>1</v>
          </cell>
          <cell r="B2">
            <v>2</v>
          </cell>
          <cell r="E2">
            <v>0</v>
          </cell>
          <cell r="F2" t="str">
            <v>AHE - ESTREITO (7 UNIDADES)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</row>
        <row r="3">
          <cell r="A3">
            <v>2</v>
          </cell>
          <cell r="B3">
            <v>8</v>
          </cell>
          <cell r="E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4">
          <cell r="A4">
            <v>3</v>
          </cell>
          <cell r="B4">
            <v>3</v>
          </cell>
          <cell r="C4" t="str">
            <v>01</v>
          </cell>
          <cell r="E4">
            <v>0</v>
          </cell>
          <cell r="F4" t="str">
            <v>** INSTALACAO CANTEIRO E ACAMPAMENTO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A5">
            <v>4</v>
          </cell>
          <cell r="B5">
            <v>4</v>
          </cell>
          <cell r="C5" t="str">
            <v>01.01</v>
          </cell>
          <cell r="E5">
            <v>0</v>
          </cell>
          <cell r="F5" t="str">
            <v>* TERRAPLENAGEM DO CANTEIRO E ACAMPAMENTO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A6">
            <v>5</v>
          </cell>
          <cell r="B6">
            <v>0</v>
          </cell>
          <cell r="C6" t="str">
            <v>01.01.01</v>
          </cell>
          <cell r="E6">
            <v>4000002</v>
          </cell>
          <cell r="F6" t="str">
            <v>DESMATAMENTO DO CANTEIRO - MD</v>
          </cell>
          <cell r="G6" t="str">
            <v>M2</v>
          </cell>
          <cell r="H6">
            <v>1021800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0.73</v>
          </cell>
          <cell r="N6">
            <v>745914</v>
          </cell>
          <cell r="O6">
            <v>0.73</v>
          </cell>
          <cell r="P6">
            <v>745914</v>
          </cell>
        </row>
        <row r="7">
          <cell r="A7">
            <v>6</v>
          </cell>
          <cell r="B7">
            <v>0</v>
          </cell>
          <cell r="C7" t="str">
            <v>01.01.02</v>
          </cell>
          <cell r="E7">
            <v>4000109</v>
          </cell>
          <cell r="F7" t="str">
            <v>DESMATAMENTO DO CANTEIRO - ME</v>
          </cell>
          <cell r="G7" t="str">
            <v>M2</v>
          </cell>
          <cell r="H7">
            <v>490600</v>
          </cell>
          <cell r="I7">
            <v>1</v>
          </cell>
          <cell r="J7">
            <v>1</v>
          </cell>
          <cell r="K7">
            <v>1</v>
          </cell>
          <cell r="L7">
            <v>1</v>
          </cell>
          <cell r="M7">
            <v>0.73</v>
          </cell>
          <cell r="N7">
            <v>358138</v>
          </cell>
          <cell r="O7">
            <v>0.73</v>
          </cell>
          <cell r="P7">
            <v>358138</v>
          </cell>
        </row>
        <row r="8">
          <cell r="A8">
            <v>7</v>
          </cell>
          <cell r="B8">
            <v>0</v>
          </cell>
          <cell r="C8" t="str">
            <v>01.01.03</v>
          </cell>
          <cell r="E8">
            <v>4000206</v>
          </cell>
          <cell r="F8" t="str">
            <v>ESCAVACAO COMUM - CANTEIRO</v>
          </cell>
          <cell r="G8" t="str">
            <v>M3</v>
          </cell>
          <cell r="H8">
            <v>94000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3.22</v>
          </cell>
          <cell r="N8">
            <v>302680</v>
          </cell>
          <cell r="O8">
            <v>3.22</v>
          </cell>
          <cell r="P8">
            <v>302680</v>
          </cell>
        </row>
        <row r="9">
          <cell r="A9">
            <v>8</v>
          </cell>
          <cell r="B9">
            <v>0</v>
          </cell>
          <cell r="C9" t="str">
            <v>01.01.04</v>
          </cell>
          <cell r="E9">
            <v>4000303</v>
          </cell>
          <cell r="F9" t="str">
            <v>ATERRO COMPACTADO PARA CANTEIRO</v>
          </cell>
          <cell r="G9" t="str">
            <v>M3</v>
          </cell>
          <cell r="H9">
            <v>118000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118000</v>
          </cell>
          <cell r="O9">
            <v>1</v>
          </cell>
          <cell r="P9">
            <v>118000</v>
          </cell>
        </row>
        <row r="10">
          <cell r="A10">
            <v>9</v>
          </cell>
          <cell r="B10">
            <v>8</v>
          </cell>
          <cell r="E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A11">
            <v>10</v>
          </cell>
          <cell r="B11">
            <v>4</v>
          </cell>
          <cell r="C11" t="str">
            <v>01.02</v>
          </cell>
          <cell r="E11">
            <v>0</v>
          </cell>
          <cell r="F11" t="str">
            <v>* INSTALACAO DO CANTEIRO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>
            <v>11</v>
          </cell>
          <cell r="B12">
            <v>0</v>
          </cell>
          <cell r="C12" t="str">
            <v>01.02.01</v>
          </cell>
          <cell r="E12">
            <v>4000808</v>
          </cell>
          <cell r="F12" t="str">
            <v>CONSTRUCAO DO CANTEIRO ADMINISTRATIVO</v>
          </cell>
          <cell r="G12" t="str">
            <v>GB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298720</v>
          </cell>
          <cell r="N12">
            <v>298720</v>
          </cell>
          <cell r="O12">
            <v>298720</v>
          </cell>
          <cell r="P12">
            <v>298720</v>
          </cell>
        </row>
        <row r="13">
          <cell r="A13">
            <v>12</v>
          </cell>
          <cell r="B13">
            <v>0</v>
          </cell>
          <cell r="C13" t="str">
            <v>01.02.02</v>
          </cell>
          <cell r="E13">
            <v>4000905</v>
          </cell>
          <cell r="F13" t="str">
            <v>CONSTRUCAO DO CANTEIRO INDUSTRIAL</v>
          </cell>
          <cell r="G13" t="str">
            <v>GB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1379230</v>
          </cell>
          <cell r="N13">
            <v>1379230</v>
          </cell>
          <cell r="O13">
            <v>1379230</v>
          </cell>
          <cell r="P13">
            <v>1379230</v>
          </cell>
        </row>
        <row r="14">
          <cell r="A14">
            <v>13</v>
          </cell>
          <cell r="B14">
            <v>0</v>
          </cell>
          <cell r="C14" t="str">
            <v>01.02.03</v>
          </cell>
          <cell r="E14">
            <v>4001005</v>
          </cell>
          <cell r="F14" t="str">
            <v>CONSTRUCAO DO ACAMPAMENTO</v>
          </cell>
          <cell r="G14" t="str">
            <v>GB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2614275</v>
          </cell>
          <cell r="N14">
            <v>2614275</v>
          </cell>
          <cell r="O14">
            <v>2614275</v>
          </cell>
          <cell r="P14">
            <v>2614275</v>
          </cell>
        </row>
        <row r="15">
          <cell r="A15">
            <v>14</v>
          </cell>
          <cell r="B15">
            <v>0</v>
          </cell>
          <cell r="C15" t="str">
            <v>01.02.04</v>
          </cell>
          <cell r="E15">
            <v>4001102</v>
          </cell>
          <cell r="F15" t="str">
            <v>MONTAGEM/DESMONTAGEM DE CENTRAIS</v>
          </cell>
          <cell r="G15" t="str">
            <v>GB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4445104.12</v>
          </cell>
          <cell r="N15">
            <v>4445104.12</v>
          </cell>
          <cell r="O15">
            <v>4445104.12</v>
          </cell>
          <cell r="P15">
            <v>4445104.12</v>
          </cell>
        </row>
        <row r="16">
          <cell r="A16">
            <v>15</v>
          </cell>
          <cell r="B16">
            <v>0</v>
          </cell>
          <cell r="C16" t="str">
            <v>01.02.05</v>
          </cell>
          <cell r="E16">
            <v>4001209</v>
          </cell>
          <cell r="F16" t="str">
            <v>MONTAGEM/DESMONTAGEM DE EQUIPAMENTOS</v>
          </cell>
          <cell r="G16" t="str">
            <v>GB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2973094.14</v>
          </cell>
          <cell r="N16">
            <v>2973094.14</v>
          </cell>
          <cell r="O16">
            <v>2973094.14</v>
          </cell>
          <cell r="P16">
            <v>2973094.14</v>
          </cell>
        </row>
        <row r="17">
          <cell r="A17">
            <v>16</v>
          </cell>
          <cell r="B17">
            <v>0</v>
          </cell>
          <cell r="C17" t="str">
            <v>01.02.06</v>
          </cell>
          <cell r="E17">
            <v>4001306</v>
          </cell>
          <cell r="F17" t="str">
            <v>REDE ELETRICA/TELEFONIA</v>
          </cell>
          <cell r="G17" t="str">
            <v>GB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1970039.04</v>
          </cell>
          <cell r="N17">
            <v>1970039.04</v>
          </cell>
          <cell r="O17">
            <v>1970039.04</v>
          </cell>
          <cell r="P17">
            <v>1970039.04</v>
          </cell>
        </row>
        <row r="18">
          <cell r="A18">
            <v>17</v>
          </cell>
          <cell r="B18">
            <v>0</v>
          </cell>
          <cell r="C18" t="str">
            <v>01.02.07</v>
          </cell>
          <cell r="E18">
            <v>4001403</v>
          </cell>
          <cell r="F18" t="str">
            <v>REDE HIDRAULICA/BOMBEAMENTO/AR COMPRIMIDO</v>
          </cell>
          <cell r="G18" t="str">
            <v>GB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1195125.1000000001</v>
          </cell>
          <cell r="N18">
            <v>1195125.1000000001</v>
          </cell>
          <cell r="O18">
            <v>1195125.1000000001</v>
          </cell>
          <cell r="P18">
            <v>1195125.1000000001</v>
          </cell>
        </row>
        <row r="19">
          <cell r="A19">
            <v>18</v>
          </cell>
          <cell r="B19">
            <v>0</v>
          </cell>
          <cell r="C19" t="str">
            <v>01.02.08</v>
          </cell>
          <cell r="E19">
            <v>4001500</v>
          </cell>
          <cell r="F19" t="str">
            <v>REDE DE ESGOTO/ESTACAO TRATAMENTO</v>
          </cell>
          <cell r="G19" t="str">
            <v>GB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577920.53</v>
          </cell>
          <cell r="N19">
            <v>577920.53</v>
          </cell>
          <cell r="O19">
            <v>577920.53</v>
          </cell>
          <cell r="P19">
            <v>577920.53</v>
          </cell>
        </row>
        <row r="20">
          <cell r="A20">
            <v>19</v>
          </cell>
          <cell r="B20">
            <v>0</v>
          </cell>
          <cell r="C20" t="str">
            <v>01.02.09</v>
          </cell>
          <cell r="E20">
            <v>4001607</v>
          </cell>
          <cell r="F20" t="str">
            <v>DRENAGEM - GUIAS E SARJETAS</v>
          </cell>
          <cell r="G20" t="str">
            <v>GB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300000</v>
          </cell>
          <cell r="N20">
            <v>300000</v>
          </cell>
          <cell r="O20">
            <v>300000</v>
          </cell>
          <cell r="P20">
            <v>300000</v>
          </cell>
        </row>
        <row r="21">
          <cell r="A21">
            <v>20</v>
          </cell>
          <cell r="B21">
            <v>0</v>
          </cell>
          <cell r="C21" t="str">
            <v>01.02.10</v>
          </cell>
          <cell r="E21">
            <v>4001704</v>
          </cell>
          <cell r="F21" t="str">
            <v>URBANIZACAO DO CANTEIRO</v>
          </cell>
          <cell r="G21" t="str">
            <v>GB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200000</v>
          </cell>
          <cell r="N21">
            <v>200000</v>
          </cell>
          <cell r="O21">
            <v>200000</v>
          </cell>
          <cell r="P21">
            <v>200000</v>
          </cell>
        </row>
        <row r="22">
          <cell r="A22">
            <v>21</v>
          </cell>
          <cell r="B22">
            <v>0</v>
          </cell>
          <cell r="C22" t="str">
            <v>01.02.11</v>
          </cell>
          <cell r="E22">
            <v>4001801</v>
          </cell>
          <cell r="F22" t="str">
            <v>REMOCAO DO CANTEIRO</v>
          </cell>
          <cell r="G22" t="str">
            <v>GB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A23">
            <v>22</v>
          </cell>
          <cell r="B23">
            <v>0</v>
          </cell>
          <cell r="C23" t="str">
            <v>01.02.12</v>
          </cell>
          <cell r="E23">
            <v>4001908</v>
          </cell>
          <cell r="F23" t="str">
            <v>RECOMPOSICAO AREAS CANTEIRO/UNIDADES INDUSTRIAIS</v>
          </cell>
          <cell r="G23" t="str">
            <v>HA</v>
          </cell>
          <cell r="H23">
            <v>150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6000</v>
          </cell>
          <cell r="N23">
            <v>900000</v>
          </cell>
          <cell r="O23">
            <v>6000</v>
          </cell>
          <cell r="P23">
            <v>900000</v>
          </cell>
        </row>
        <row r="24">
          <cell r="A24">
            <v>23</v>
          </cell>
          <cell r="B24">
            <v>0</v>
          </cell>
          <cell r="C24" t="str">
            <v>01.02.13</v>
          </cell>
          <cell r="E24">
            <v>4002008</v>
          </cell>
          <cell r="F24" t="str">
            <v>RECOMPOSICAO DA AREA DE EMPRESTIMO</v>
          </cell>
          <cell r="G24" t="str">
            <v>HA</v>
          </cell>
          <cell r="H24">
            <v>45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3000</v>
          </cell>
          <cell r="N24">
            <v>135000</v>
          </cell>
          <cell r="O24">
            <v>3000</v>
          </cell>
          <cell r="P24">
            <v>135000</v>
          </cell>
        </row>
        <row r="25">
          <cell r="A25">
            <v>24</v>
          </cell>
          <cell r="B25">
            <v>8</v>
          </cell>
          <cell r="E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>
            <v>25</v>
          </cell>
          <cell r="B26">
            <v>4</v>
          </cell>
          <cell r="C26" t="str">
            <v>01.03</v>
          </cell>
          <cell r="E26">
            <v>0</v>
          </cell>
          <cell r="F26" t="str">
            <v>* ENERGIA ELETRICA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A27">
            <v>26</v>
          </cell>
          <cell r="B27">
            <v>0</v>
          </cell>
          <cell r="C27" t="str">
            <v>01.03.01</v>
          </cell>
          <cell r="E27">
            <v>4002105</v>
          </cell>
          <cell r="F27" t="str">
            <v>SUPRIMENTO DE ENERGIA A OBRA (CEMAR)</v>
          </cell>
          <cell r="G27" t="str">
            <v>GB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1162470</v>
          </cell>
          <cell r="N27">
            <v>1162470</v>
          </cell>
          <cell r="O27">
            <v>1162470</v>
          </cell>
          <cell r="P27">
            <v>1162470</v>
          </cell>
        </row>
        <row r="28">
          <cell r="A28">
            <v>27</v>
          </cell>
          <cell r="B28">
            <v>0</v>
          </cell>
          <cell r="C28" t="str">
            <v>01.03.02</v>
          </cell>
          <cell r="E28">
            <v>4002202</v>
          </cell>
          <cell r="F28" t="str">
            <v>GRUPO GERADOR DE EMERGENCIA - 1A FASE</v>
          </cell>
          <cell r="G28" t="str">
            <v>MES</v>
          </cell>
          <cell r="H28">
            <v>3</v>
          </cell>
          <cell r="I28">
            <v>1</v>
          </cell>
          <cell r="J28">
            <v>1</v>
          </cell>
          <cell r="K28">
            <v>1</v>
          </cell>
          <cell r="L28">
            <v>1</v>
          </cell>
          <cell r="M28">
            <v>186084.3</v>
          </cell>
          <cell r="N28">
            <v>558252.9</v>
          </cell>
          <cell r="O28">
            <v>186084.3</v>
          </cell>
          <cell r="P28">
            <v>558252.9</v>
          </cell>
        </row>
        <row r="29">
          <cell r="A29">
            <v>28</v>
          </cell>
          <cell r="B29">
            <v>0</v>
          </cell>
          <cell r="C29" t="str">
            <v>01.03.03</v>
          </cell>
          <cell r="E29">
            <v>4002309</v>
          </cell>
          <cell r="F29" t="str">
            <v>GRUPO GERADOR DE EMERGENCIA - 2A FASE</v>
          </cell>
          <cell r="G29" t="str">
            <v>MES</v>
          </cell>
          <cell r="H29">
            <v>37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4466.7</v>
          </cell>
          <cell r="N29">
            <v>165267.9</v>
          </cell>
          <cell r="O29">
            <v>4466.7</v>
          </cell>
          <cell r="P29">
            <v>165267.9</v>
          </cell>
        </row>
        <row r="30">
          <cell r="A30">
            <v>29</v>
          </cell>
          <cell r="B30">
            <v>0</v>
          </cell>
          <cell r="C30" t="str">
            <v>01.03.04</v>
          </cell>
          <cell r="E30">
            <v>4002406</v>
          </cell>
          <cell r="F30" t="str">
            <v>ENERGIA ELETRICA (CONSUMO)</v>
          </cell>
          <cell r="G30" t="str">
            <v>MW/H</v>
          </cell>
          <cell r="H30">
            <v>54000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140</v>
          </cell>
          <cell r="N30">
            <v>7560000</v>
          </cell>
          <cell r="O30">
            <v>140</v>
          </cell>
          <cell r="P30">
            <v>7560000</v>
          </cell>
        </row>
        <row r="31">
          <cell r="A31">
            <v>30</v>
          </cell>
          <cell r="B31">
            <v>8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>
            <v>31</v>
          </cell>
          <cell r="B32">
            <v>4</v>
          </cell>
          <cell r="C32" t="str">
            <v>01.04</v>
          </cell>
          <cell r="E32">
            <v>0</v>
          </cell>
          <cell r="F32" t="str">
            <v>* ACESSOS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A33">
            <v>32</v>
          </cell>
          <cell r="B33">
            <v>0</v>
          </cell>
          <cell r="C33" t="str">
            <v>01.04.01</v>
          </cell>
          <cell r="E33">
            <v>4002462</v>
          </cell>
          <cell r="F33" t="str">
            <v>ACESSO AO CANTEIRO - MD</v>
          </cell>
          <cell r="G33" t="str">
            <v>KM</v>
          </cell>
          <cell r="H33">
            <v>3.5</v>
          </cell>
          <cell r="I33">
            <v>1</v>
          </cell>
          <cell r="J33">
            <v>1</v>
          </cell>
          <cell r="K33">
            <v>1</v>
          </cell>
          <cell r="L33">
            <v>1</v>
          </cell>
          <cell r="M33">
            <v>64057.25</v>
          </cell>
          <cell r="N33">
            <v>224200.38</v>
          </cell>
          <cell r="O33">
            <v>64057.25</v>
          </cell>
          <cell r="P33">
            <v>224200.38</v>
          </cell>
        </row>
        <row r="34">
          <cell r="A34">
            <v>33</v>
          </cell>
          <cell r="B34">
            <v>0</v>
          </cell>
          <cell r="C34" t="str">
            <v>01.04.02</v>
          </cell>
          <cell r="E34">
            <v>4002484</v>
          </cell>
          <cell r="F34" t="str">
            <v>ACESSO AO CANTEIRO - ME</v>
          </cell>
          <cell r="G34" t="str">
            <v>KM</v>
          </cell>
          <cell r="H34">
            <v>3.5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64057.25</v>
          </cell>
          <cell r="N34">
            <v>224200.38</v>
          </cell>
          <cell r="O34">
            <v>64057.25</v>
          </cell>
          <cell r="P34">
            <v>224200.38</v>
          </cell>
        </row>
        <row r="35">
          <cell r="A35">
            <v>34</v>
          </cell>
          <cell r="B35">
            <v>0</v>
          </cell>
          <cell r="C35" t="str">
            <v>01.04.03</v>
          </cell>
          <cell r="E35">
            <v>4002503</v>
          </cell>
          <cell r="F35" t="str">
            <v>ACESSOS INTERNOS DO CANTEIRO</v>
          </cell>
          <cell r="G35" t="str">
            <v>KM</v>
          </cell>
          <cell r="H35">
            <v>7</v>
          </cell>
          <cell r="I35">
            <v>1</v>
          </cell>
          <cell r="J35">
            <v>1</v>
          </cell>
          <cell r="K35">
            <v>1</v>
          </cell>
          <cell r="L35">
            <v>1</v>
          </cell>
          <cell r="M35">
            <v>64057.25</v>
          </cell>
          <cell r="N35">
            <v>448400.75</v>
          </cell>
          <cell r="O35">
            <v>64057.25</v>
          </cell>
          <cell r="P35">
            <v>448400.75</v>
          </cell>
        </row>
        <row r="36">
          <cell r="A36">
            <v>35</v>
          </cell>
          <cell r="B36">
            <v>0</v>
          </cell>
          <cell r="C36" t="str">
            <v>01.04.04</v>
          </cell>
          <cell r="E36">
            <v>4002600</v>
          </cell>
          <cell r="F36" t="str">
            <v>SISTEMA DE BALSA - IMPLANTACAO</v>
          </cell>
          <cell r="G36" t="str">
            <v>GL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  <cell r="L36">
            <v>1</v>
          </cell>
          <cell r="M36">
            <v>244000</v>
          </cell>
          <cell r="N36">
            <v>244000</v>
          </cell>
          <cell r="O36">
            <v>244000</v>
          </cell>
          <cell r="P36">
            <v>244000</v>
          </cell>
        </row>
        <row r="37">
          <cell r="A37">
            <v>36</v>
          </cell>
          <cell r="B37">
            <v>0</v>
          </cell>
          <cell r="C37" t="str">
            <v>01.04.05</v>
          </cell>
          <cell r="E37">
            <v>4002707</v>
          </cell>
          <cell r="F37" t="str">
            <v>SISTEMA DE BALSA - OPERACAO</v>
          </cell>
          <cell r="G37" t="str">
            <v>MES</v>
          </cell>
          <cell r="H37">
            <v>28</v>
          </cell>
          <cell r="I37">
            <v>1</v>
          </cell>
          <cell r="J37">
            <v>1</v>
          </cell>
          <cell r="K37">
            <v>1</v>
          </cell>
          <cell r="L37">
            <v>1</v>
          </cell>
          <cell r="M37">
            <v>23859.06</v>
          </cell>
          <cell r="N37">
            <v>668053.68000000005</v>
          </cell>
          <cell r="O37">
            <v>23859.06</v>
          </cell>
          <cell r="P37">
            <v>668053.68000000005</v>
          </cell>
        </row>
        <row r="38">
          <cell r="A38">
            <v>37</v>
          </cell>
          <cell r="B38">
            <v>8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A39">
            <v>38</v>
          </cell>
          <cell r="B39">
            <v>4</v>
          </cell>
          <cell r="C39" t="str">
            <v>01.05</v>
          </cell>
          <cell r="E39">
            <v>0</v>
          </cell>
          <cell r="F39" t="str">
            <v>* MANUTENCAO DE CANTEIRO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>
            <v>39</v>
          </cell>
          <cell r="B40">
            <v>0</v>
          </cell>
          <cell r="C40" t="str">
            <v>01.05.01</v>
          </cell>
          <cell r="E40">
            <v>4002804</v>
          </cell>
          <cell r="F40" t="str">
            <v>MANUTENCAO REDE ELETRICA/TELEFONIA</v>
          </cell>
          <cell r="G40" t="str">
            <v>GB</v>
          </cell>
          <cell r="H40">
            <v>1</v>
          </cell>
          <cell r="I40">
            <v>1</v>
          </cell>
          <cell r="J40">
            <v>1</v>
          </cell>
          <cell r="K40">
            <v>1</v>
          </cell>
          <cell r="L40">
            <v>1</v>
          </cell>
          <cell r="M40">
            <v>2348527.7599999998</v>
          </cell>
          <cell r="N40">
            <v>2348527.7599999998</v>
          </cell>
          <cell r="O40">
            <v>2348527.7599999998</v>
          </cell>
          <cell r="P40">
            <v>2348527.7599999998</v>
          </cell>
        </row>
        <row r="41">
          <cell r="A41">
            <v>40</v>
          </cell>
          <cell r="B41">
            <v>0</v>
          </cell>
          <cell r="C41" t="str">
            <v>01.05.02</v>
          </cell>
          <cell r="E41">
            <v>4002901</v>
          </cell>
          <cell r="F41" t="str">
            <v>MANUTENCAO REDE HIDR/BOMBEAMENTO/AR COMPRIMIDO</v>
          </cell>
          <cell r="G41" t="str">
            <v>GB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2159422.1</v>
          </cell>
          <cell r="N41">
            <v>2159422.1</v>
          </cell>
          <cell r="O41">
            <v>2159422.1</v>
          </cell>
          <cell r="P41">
            <v>2159422.1</v>
          </cell>
        </row>
        <row r="42">
          <cell r="A42">
            <v>41</v>
          </cell>
          <cell r="B42">
            <v>0</v>
          </cell>
          <cell r="C42" t="str">
            <v>01.05.03</v>
          </cell>
          <cell r="E42">
            <v>4003001</v>
          </cell>
          <cell r="F42" t="str">
            <v>MANUTENCAO DE ACESSOS INTERNOS A OBRA</v>
          </cell>
          <cell r="G42" t="str">
            <v>MES</v>
          </cell>
          <cell r="H42">
            <v>40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85981.75</v>
          </cell>
          <cell r="N42">
            <v>3439270</v>
          </cell>
          <cell r="O42">
            <v>85981.75</v>
          </cell>
          <cell r="P42">
            <v>3439270</v>
          </cell>
        </row>
        <row r="43">
          <cell r="A43">
            <v>42</v>
          </cell>
          <cell r="B43">
            <v>8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A44">
            <v>43</v>
          </cell>
          <cell r="B44">
            <v>4</v>
          </cell>
          <cell r="C44" t="str">
            <v>01.06</v>
          </cell>
          <cell r="E44">
            <v>0</v>
          </cell>
          <cell r="F44" t="str">
            <v>* FACILIDADES PARA A CONTRATANTE - SOW 6.8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A45">
            <v>44</v>
          </cell>
          <cell r="B45">
            <v>0</v>
          </cell>
          <cell r="C45" t="str">
            <v>01.06.01</v>
          </cell>
          <cell r="E45">
            <v>4003108</v>
          </cell>
          <cell r="F45" t="str">
            <v>ALOJAMENTO EQUIPADO PARA 25 PESSOAS</v>
          </cell>
          <cell r="G45" t="str">
            <v>M2</v>
          </cell>
          <cell r="H45">
            <v>0</v>
          </cell>
          <cell r="I45">
            <v>1</v>
          </cell>
          <cell r="J45">
            <v>1</v>
          </cell>
          <cell r="K45">
            <v>1</v>
          </cell>
          <cell r="L45">
            <v>1</v>
          </cell>
          <cell r="M45">
            <v>250</v>
          </cell>
          <cell r="N45">
            <v>0</v>
          </cell>
          <cell r="O45">
            <v>250</v>
          </cell>
          <cell r="P45">
            <v>0</v>
          </cell>
        </row>
        <row r="46">
          <cell r="A46">
            <v>45</v>
          </cell>
          <cell r="B46">
            <v>0</v>
          </cell>
          <cell r="C46" t="str">
            <v>01.06.02</v>
          </cell>
          <cell r="E46">
            <v>4003205</v>
          </cell>
          <cell r="F46" t="str">
            <v>ESCRITORIO MOBILIADO PARA 25 ENGENHEIROS E TECNICOS</v>
          </cell>
          <cell r="G46" t="str">
            <v>M2</v>
          </cell>
          <cell r="H46">
            <v>0</v>
          </cell>
          <cell r="I46">
            <v>1</v>
          </cell>
          <cell r="J46">
            <v>1</v>
          </cell>
          <cell r="K46">
            <v>1</v>
          </cell>
          <cell r="L46">
            <v>1</v>
          </cell>
          <cell r="M46">
            <v>250</v>
          </cell>
          <cell r="N46">
            <v>0</v>
          </cell>
          <cell r="O46">
            <v>250</v>
          </cell>
          <cell r="P46">
            <v>0</v>
          </cell>
        </row>
        <row r="47">
          <cell r="A47">
            <v>46</v>
          </cell>
          <cell r="B47">
            <v>0</v>
          </cell>
          <cell r="C47" t="str">
            <v>01.06.03</v>
          </cell>
          <cell r="E47">
            <v>4003302</v>
          </cell>
          <cell r="F47" t="str">
            <v>EQUIPAMENTOS DE INFORMATICA</v>
          </cell>
          <cell r="G47" t="str">
            <v>GB</v>
          </cell>
          <cell r="H47">
            <v>0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50000</v>
          </cell>
          <cell r="N47">
            <v>0</v>
          </cell>
          <cell r="O47">
            <v>50000</v>
          </cell>
          <cell r="P47">
            <v>0</v>
          </cell>
        </row>
        <row r="48">
          <cell r="A48">
            <v>47</v>
          </cell>
          <cell r="B48">
            <v>0</v>
          </cell>
          <cell r="C48" t="str">
            <v>01.06.04</v>
          </cell>
          <cell r="E48">
            <v>4003409</v>
          </cell>
          <cell r="F48" t="str">
            <v>VEICULOS - 18 GOL COM AR / COMBUST. E MANUT.</v>
          </cell>
          <cell r="G48" t="str">
            <v>UNMES</v>
          </cell>
          <cell r="H48">
            <v>468</v>
          </cell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1900</v>
          </cell>
          <cell r="N48">
            <v>889200</v>
          </cell>
          <cell r="O48">
            <v>1900</v>
          </cell>
          <cell r="P48">
            <v>889200</v>
          </cell>
        </row>
        <row r="49">
          <cell r="A49">
            <v>48</v>
          </cell>
          <cell r="B49">
            <v>0</v>
          </cell>
          <cell r="C49" t="str">
            <v>01.06.05</v>
          </cell>
          <cell r="E49">
            <v>4003454</v>
          </cell>
          <cell r="F49" t="str">
            <v>VEICULOS - 2 CAMIONETES COM AR/COMBUST.E MANUT.</v>
          </cell>
          <cell r="G49" t="str">
            <v>UNMES</v>
          </cell>
          <cell r="H49">
            <v>104</v>
          </cell>
          <cell r="I49">
            <v>1</v>
          </cell>
          <cell r="J49">
            <v>1</v>
          </cell>
          <cell r="K49">
            <v>1</v>
          </cell>
          <cell r="L49">
            <v>1</v>
          </cell>
          <cell r="M49">
            <v>2500</v>
          </cell>
          <cell r="N49">
            <v>260000</v>
          </cell>
          <cell r="O49">
            <v>2500</v>
          </cell>
          <cell r="P49">
            <v>260000</v>
          </cell>
        </row>
        <row r="50">
          <cell r="A50">
            <v>49</v>
          </cell>
          <cell r="B50">
            <v>8</v>
          </cell>
          <cell r="E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A51">
            <v>50</v>
          </cell>
          <cell r="B51">
            <v>4</v>
          </cell>
          <cell r="C51" t="str">
            <v>01.07</v>
          </cell>
          <cell r="E51">
            <v>0</v>
          </cell>
          <cell r="F51" t="str">
            <v>* MOBILIZACAO DE EQUIPAMENTOS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>
            <v>51</v>
          </cell>
          <cell r="B52">
            <v>0</v>
          </cell>
          <cell r="C52" t="str">
            <v>01.07.01</v>
          </cell>
          <cell r="E52">
            <v>4003506</v>
          </cell>
          <cell r="F52" t="str">
            <v>MOBILIZACAO DE EQUIPAMENTOS</v>
          </cell>
          <cell r="G52" t="str">
            <v>GB</v>
          </cell>
          <cell r="H52">
            <v>1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3000000</v>
          </cell>
          <cell r="N52">
            <v>3000000</v>
          </cell>
          <cell r="O52">
            <v>3000000</v>
          </cell>
          <cell r="P52">
            <v>3000000</v>
          </cell>
        </row>
        <row r="53">
          <cell r="A53">
            <v>52</v>
          </cell>
          <cell r="B53">
            <v>0</v>
          </cell>
          <cell r="C53" t="str">
            <v>01.07.02</v>
          </cell>
          <cell r="E53">
            <v>4003603</v>
          </cell>
          <cell r="F53" t="str">
            <v>DESMOBILIZACAO DE EQUIPAMENTOS</v>
          </cell>
          <cell r="G53" t="str">
            <v>GB</v>
          </cell>
          <cell r="H53">
            <v>0.3</v>
          </cell>
          <cell r="I53">
            <v>1</v>
          </cell>
          <cell r="J53">
            <v>1</v>
          </cell>
          <cell r="K53">
            <v>1</v>
          </cell>
          <cell r="L53">
            <v>1</v>
          </cell>
          <cell r="M53">
            <v>3000000</v>
          </cell>
          <cell r="N53">
            <v>900000</v>
          </cell>
          <cell r="O53">
            <v>3000000</v>
          </cell>
          <cell r="P53">
            <v>900000</v>
          </cell>
        </row>
        <row r="54">
          <cell r="A54">
            <v>53</v>
          </cell>
          <cell r="B54">
            <v>8</v>
          </cell>
          <cell r="E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A55">
            <v>54</v>
          </cell>
          <cell r="B55">
            <v>4</v>
          </cell>
          <cell r="C55" t="str">
            <v>01.08</v>
          </cell>
          <cell r="E55">
            <v>0</v>
          </cell>
          <cell r="F55" t="str">
            <v>* FERRAMENTAS E EQUIPAMENTOS MENORES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A56">
            <v>55</v>
          </cell>
          <cell r="B56">
            <v>0</v>
          </cell>
          <cell r="C56" t="str">
            <v>01.08.01</v>
          </cell>
          <cell r="E56">
            <v>4003700</v>
          </cell>
          <cell r="F56" t="str">
            <v>FERRAMENTAS E EQUIPAMENTOS MENORES</v>
          </cell>
          <cell r="G56" t="str">
            <v>GB</v>
          </cell>
          <cell r="H56">
            <v>1</v>
          </cell>
          <cell r="I56">
            <v>1</v>
          </cell>
          <cell r="J56">
            <v>1</v>
          </cell>
          <cell r="K56">
            <v>1</v>
          </cell>
          <cell r="L56">
            <v>1</v>
          </cell>
          <cell r="M56">
            <v>2500000</v>
          </cell>
          <cell r="N56">
            <v>2500000</v>
          </cell>
          <cell r="O56">
            <v>2500000</v>
          </cell>
          <cell r="P56">
            <v>2500000</v>
          </cell>
        </row>
        <row r="57">
          <cell r="A57">
            <v>56</v>
          </cell>
          <cell r="B57">
            <v>8</v>
          </cell>
          <cell r="E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A58">
            <v>57</v>
          </cell>
          <cell r="B58">
            <v>2</v>
          </cell>
          <cell r="C58" t="str">
            <v>02</v>
          </cell>
          <cell r="E58">
            <v>0</v>
          </cell>
          <cell r="F58" t="str">
            <v>** ESCAVACOES E PREPARO DE FUNDACOES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58</v>
          </cell>
          <cell r="B59">
            <v>4</v>
          </cell>
          <cell r="C59" t="str">
            <v>02.01</v>
          </cell>
          <cell r="E59">
            <v>0</v>
          </cell>
          <cell r="F59" t="str">
            <v>* DESMATAMENTO, LIMPEZA, DESTOCAMENTO E RASPAGENS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A60">
            <v>59</v>
          </cell>
          <cell r="B60">
            <v>0</v>
          </cell>
          <cell r="C60" t="str">
            <v>02.01.01</v>
          </cell>
          <cell r="E60">
            <v>4003807</v>
          </cell>
          <cell r="F60" t="str">
            <v>DESMAT. LIMPEZA E DESTOCAMENTO - ESTRUTURAS-MD</v>
          </cell>
          <cell r="G60" t="str">
            <v>M2</v>
          </cell>
          <cell r="H60">
            <v>230000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0.66</v>
          </cell>
          <cell r="N60">
            <v>151800</v>
          </cell>
          <cell r="O60">
            <v>0.66</v>
          </cell>
          <cell r="P60">
            <v>151800</v>
          </cell>
        </row>
        <row r="61">
          <cell r="A61">
            <v>60</v>
          </cell>
          <cell r="B61">
            <v>0</v>
          </cell>
          <cell r="C61" t="str">
            <v>02.01.02</v>
          </cell>
          <cell r="E61">
            <v>4003904</v>
          </cell>
          <cell r="F61" t="str">
            <v>DESMAT. LIMPEZA E DESTOCAMENTO - ESTRUTURAS-ME</v>
          </cell>
          <cell r="G61" t="str">
            <v>M2</v>
          </cell>
          <cell r="H61">
            <v>460000</v>
          </cell>
          <cell r="I61">
            <v>1</v>
          </cell>
          <cell r="J61">
            <v>1</v>
          </cell>
          <cell r="K61">
            <v>1</v>
          </cell>
          <cell r="L61">
            <v>1</v>
          </cell>
          <cell r="M61">
            <v>0.66</v>
          </cell>
          <cell r="N61">
            <v>303600</v>
          </cell>
          <cell r="O61">
            <v>0.66</v>
          </cell>
          <cell r="P61">
            <v>303600</v>
          </cell>
        </row>
        <row r="62">
          <cell r="A62">
            <v>61</v>
          </cell>
          <cell r="B62">
            <v>0</v>
          </cell>
          <cell r="C62" t="str">
            <v>02.01.03</v>
          </cell>
          <cell r="E62">
            <v>4004004</v>
          </cell>
          <cell r="F62" t="str">
            <v>DESMAT. LIMPEZA E DESTOCAMENTO - AREA EMPREST/B.FORA</v>
          </cell>
          <cell r="G62" t="str">
            <v>M2</v>
          </cell>
          <cell r="H62">
            <v>450000</v>
          </cell>
          <cell r="I62">
            <v>1</v>
          </cell>
          <cell r="J62">
            <v>1</v>
          </cell>
          <cell r="K62">
            <v>1</v>
          </cell>
          <cell r="L62">
            <v>1</v>
          </cell>
          <cell r="M62">
            <v>0.66</v>
          </cell>
          <cell r="N62">
            <v>297000</v>
          </cell>
          <cell r="O62">
            <v>0.66</v>
          </cell>
          <cell r="P62">
            <v>297000</v>
          </cell>
        </row>
        <row r="63">
          <cell r="A63">
            <v>62</v>
          </cell>
          <cell r="B63">
            <v>0</v>
          </cell>
          <cell r="C63" t="str">
            <v>02.01.04</v>
          </cell>
          <cell r="E63">
            <v>4004101</v>
          </cell>
          <cell r="F63" t="str">
            <v>DESMAT. LIMPEZA E DESTOCAMENTO - PEDREIRA</v>
          </cell>
          <cell r="G63" t="str">
            <v>M2</v>
          </cell>
          <cell r="H63">
            <v>60000</v>
          </cell>
          <cell r="I63">
            <v>1</v>
          </cell>
          <cell r="J63">
            <v>1</v>
          </cell>
          <cell r="K63">
            <v>1</v>
          </cell>
          <cell r="L63">
            <v>1</v>
          </cell>
          <cell r="M63">
            <v>0.66</v>
          </cell>
          <cell r="N63">
            <v>39600</v>
          </cell>
          <cell r="O63">
            <v>0.66</v>
          </cell>
          <cell r="P63">
            <v>39600</v>
          </cell>
        </row>
        <row r="64">
          <cell r="A64">
            <v>63</v>
          </cell>
          <cell r="B64">
            <v>8</v>
          </cell>
          <cell r="E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A65">
            <v>64</v>
          </cell>
          <cell r="B65">
            <v>4</v>
          </cell>
          <cell r="C65" t="str">
            <v>02.02</v>
          </cell>
          <cell r="E65">
            <v>0</v>
          </cell>
          <cell r="F65" t="str">
            <v>* ESCAVACAO COMUM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A66">
            <v>65</v>
          </cell>
          <cell r="B66">
            <v>0</v>
          </cell>
          <cell r="C66" t="str">
            <v>02.02.01</v>
          </cell>
          <cell r="E66">
            <v>4004208</v>
          </cell>
          <cell r="F66" t="str">
            <v>ESCAV.COMUM - VERTEDOURO</v>
          </cell>
          <cell r="G66" t="str">
            <v>M3</v>
          </cell>
          <cell r="H66">
            <v>3492380</v>
          </cell>
          <cell r="I66">
            <v>1</v>
          </cell>
          <cell r="J66">
            <v>1</v>
          </cell>
          <cell r="K66">
            <v>1</v>
          </cell>
          <cell r="L66">
            <v>1</v>
          </cell>
          <cell r="M66">
            <v>2.77</v>
          </cell>
          <cell r="N66">
            <v>9673892.5999999996</v>
          </cell>
          <cell r="O66">
            <v>2.77</v>
          </cell>
          <cell r="P66">
            <v>9673892.5999999996</v>
          </cell>
        </row>
        <row r="67">
          <cell r="A67">
            <v>66</v>
          </cell>
          <cell r="B67">
            <v>0</v>
          </cell>
          <cell r="C67" t="str">
            <v>02.02.02</v>
          </cell>
          <cell r="E67">
            <v>4004305</v>
          </cell>
          <cell r="F67" t="str">
            <v>ESCAV.COMUM - BARRAGEM CCR - ALUVIAO</v>
          </cell>
          <cell r="G67" t="str">
            <v>M3</v>
          </cell>
          <cell r="H67">
            <v>249700</v>
          </cell>
          <cell r="I67">
            <v>1</v>
          </cell>
          <cell r="J67">
            <v>1</v>
          </cell>
          <cell r="K67">
            <v>1</v>
          </cell>
          <cell r="L67">
            <v>1</v>
          </cell>
          <cell r="M67">
            <v>3.21</v>
          </cell>
          <cell r="N67">
            <v>801537</v>
          </cell>
          <cell r="O67">
            <v>3.21</v>
          </cell>
          <cell r="P67">
            <v>801537</v>
          </cell>
        </row>
        <row r="68">
          <cell r="A68">
            <v>67</v>
          </cell>
          <cell r="B68">
            <v>0</v>
          </cell>
          <cell r="C68" t="str">
            <v>02.02.03</v>
          </cell>
          <cell r="E68">
            <v>4004402</v>
          </cell>
          <cell r="F68" t="str">
            <v>ESCAV.COMUM - CASA DE FORCA/CANAL DE FUGA</v>
          </cell>
          <cell r="G68" t="str">
            <v>M3</v>
          </cell>
          <cell r="H68">
            <v>1741610</v>
          </cell>
          <cell r="I68">
            <v>1</v>
          </cell>
          <cell r="J68">
            <v>1</v>
          </cell>
          <cell r="K68">
            <v>1</v>
          </cell>
          <cell r="L68">
            <v>1</v>
          </cell>
          <cell r="M68">
            <v>2.77</v>
          </cell>
          <cell r="N68">
            <v>4824259.7</v>
          </cell>
          <cell r="O68">
            <v>2.77</v>
          </cell>
          <cell r="P68">
            <v>4824259.7</v>
          </cell>
        </row>
        <row r="69">
          <cell r="A69">
            <v>68</v>
          </cell>
          <cell r="B69">
            <v>0</v>
          </cell>
          <cell r="C69" t="str">
            <v>02.02.04</v>
          </cell>
          <cell r="E69">
            <v>4004509</v>
          </cell>
          <cell r="F69" t="str">
            <v>ESCAV.COMUM - ACESSO MD</v>
          </cell>
          <cell r="G69" t="str">
            <v>M3</v>
          </cell>
          <cell r="H69">
            <v>12000</v>
          </cell>
          <cell r="I69">
            <v>1</v>
          </cell>
          <cell r="J69">
            <v>1</v>
          </cell>
          <cell r="K69">
            <v>1</v>
          </cell>
          <cell r="L69">
            <v>1</v>
          </cell>
          <cell r="M69">
            <v>3.47</v>
          </cell>
          <cell r="N69">
            <v>41640</v>
          </cell>
          <cell r="O69">
            <v>3.47</v>
          </cell>
          <cell r="P69">
            <v>41640</v>
          </cell>
        </row>
        <row r="70">
          <cell r="A70">
            <v>69</v>
          </cell>
          <cell r="B70">
            <v>0</v>
          </cell>
          <cell r="C70" t="str">
            <v>02.02.05</v>
          </cell>
          <cell r="E70">
            <v>4004606</v>
          </cell>
          <cell r="F70" t="str">
            <v>ESCAV.COMUM - ACESSO ME</v>
          </cell>
          <cell r="G70" t="str">
            <v>M3</v>
          </cell>
          <cell r="H70">
            <v>81500</v>
          </cell>
          <cell r="I70">
            <v>1</v>
          </cell>
          <cell r="J70">
            <v>1</v>
          </cell>
          <cell r="K70">
            <v>1</v>
          </cell>
          <cell r="L70">
            <v>1</v>
          </cell>
          <cell r="M70">
            <v>3.18</v>
          </cell>
          <cell r="N70">
            <v>259170</v>
          </cell>
          <cell r="O70">
            <v>3.18</v>
          </cell>
          <cell r="P70">
            <v>259170</v>
          </cell>
        </row>
        <row r="71">
          <cell r="A71">
            <v>70</v>
          </cell>
          <cell r="C71" t="str">
            <v>02.02.06</v>
          </cell>
          <cell r="E71">
            <v>4004651</v>
          </cell>
          <cell r="F71" t="str">
            <v>ESCAV.COMUM - CORREGOS</v>
          </cell>
          <cell r="G71" t="str">
            <v>M3</v>
          </cell>
          <cell r="H71">
            <v>24700</v>
          </cell>
          <cell r="I71">
            <v>1</v>
          </cell>
          <cell r="J71">
            <v>1</v>
          </cell>
          <cell r="K71">
            <v>1</v>
          </cell>
          <cell r="L71">
            <v>1</v>
          </cell>
          <cell r="M71">
            <v>3.31</v>
          </cell>
          <cell r="N71">
            <v>81757</v>
          </cell>
          <cell r="O71">
            <v>3.31</v>
          </cell>
          <cell r="P71">
            <v>81757</v>
          </cell>
        </row>
        <row r="72">
          <cell r="A72">
            <v>71</v>
          </cell>
          <cell r="B72">
            <v>0</v>
          </cell>
          <cell r="C72" t="str">
            <v>02.02.07</v>
          </cell>
          <cell r="E72">
            <v>4004703</v>
          </cell>
          <cell r="F72" t="str">
            <v>ESCAV.COMUM - EMPRESTIMO/ESTOQUE-MD</v>
          </cell>
          <cell r="G72" t="str">
            <v>M3</v>
          </cell>
          <cell r="H72">
            <v>924800</v>
          </cell>
          <cell r="I72">
            <v>1</v>
          </cell>
          <cell r="J72">
            <v>1</v>
          </cell>
          <cell r="K72">
            <v>1</v>
          </cell>
          <cell r="L72">
            <v>1</v>
          </cell>
          <cell r="M72">
            <v>2.41</v>
          </cell>
          <cell r="N72">
            <v>2228768</v>
          </cell>
          <cell r="O72">
            <v>2.41</v>
          </cell>
          <cell r="P72">
            <v>2228768</v>
          </cell>
        </row>
        <row r="73">
          <cell r="A73">
            <v>72</v>
          </cell>
          <cell r="B73">
            <v>0</v>
          </cell>
          <cell r="C73" t="str">
            <v>02.02.08</v>
          </cell>
          <cell r="E73">
            <v>4004800</v>
          </cell>
          <cell r="F73" t="str">
            <v>ESCAV.COMUM - DECAPAGEM PEDREIRA</v>
          </cell>
          <cell r="G73" t="str">
            <v>M3</v>
          </cell>
          <cell r="H73">
            <v>223431</v>
          </cell>
          <cell r="I73">
            <v>1</v>
          </cell>
          <cell r="J73">
            <v>1</v>
          </cell>
          <cell r="K73">
            <v>1</v>
          </cell>
          <cell r="L73">
            <v>1</v>
          </cell>
          <cell r="M73">
            <v>2.75</v>
          </cell>
          <cell r="N73">
            <v>614435.25</v>
          </cell>
          <cell r="O73">
            <v>2.75</v>
          </cell>
          <cell r="P73">
            <v>614435.25</v>
          </cell>
        </row>
        <row r="74">
          <cell r="A74">
            <v>73</v>
          </cell>
          <cell r="B74">
            <v>8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A75">
            <v>74</v>
          </cell>
          <cell r="B75">
            <v>4</v>
          </cell>
          <cell r="C75" t="str">
            <v>02.03</v>
          </cell>
          <cell r="E75">
            <v>0</v>
          </cell>
          <cell r="F75" t="str">
            <v>* ESCAVACAO ROCHA ALTERADA / SAPROLITO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A76">
            <v>75</v>
          </cell>
          <cell r="B76">
            <v>0</v>
          </cell>
          <cell r="C76" t="str">
            <v>02.03.01</v>
          </cell>
          <cell r="E76">
            <v>4004907</v>
          </cell>
          <cell r="F76" t="str">
            <v>ESCAV.ROCHA ALTER./SAPROLITO-VERTEDOURO</v>
          </cell>
          <cell r="G76" t="str">
            <v>M3</v>
          </cell>
          <cell r="H76">
            <v>487320</v>
          </cell>
          <cell r="I76">
            <v>1</v>
          </cell>
          <cell r="J76">
            <v>1</v>
          </cell>
          <cell r="K76">
            <v>1</v>
          </cell>
          <cell r="L76">
            <v>1</v>
          </cell>
          <cell r="M76">
            <v>6.62</v>
          </cell>
          <cell r="N76">
            <v>3226058.4</v>
          </cell>
          <cell r="O76">
            <v>6.62</v>
          </cell>
          <cell r="P76">
            <v>3226058.4</v>
          </cell>
        </row>
        <row r="77">
          <cell r="A77">
            <v>76</v>
          </cell>
          <cell r="B77">
            <v>0</v>
          </cell>
          <cell r="C77" t="str">
            <v>02.03.03</v>
          </cell>
          <cell r="E77">
            <v>4005104</v>
          </cell>
          <cell r="F77" t="str">
            <v>ESCAV.ROCHA ALTER./SAPROLITO-C.FORCA/T.DAGUA</v>
          </cell>
          <cell r="G77" t="str">
            <v>M3</v>
          </cell>
          <cell r="H77">
            <v>144120</v>
          </cell>
          <cell r="I77">
            <v>1</v>
          </cell>
          <cell r="J77">
            <v>1</v>
          </cell>
          <cell r="K77">
            <v>1</v>
          </cell>
          <cell r="L77">
            <v>1</v>
          </cell>
          <cell r="M77">
            <v>6.62</v>
          </cell>
          <cell r="N77">
            <v>954074.4</v>
          </cell>
          <cell r="O77">
            <v>6.62</v>
          </cell>
          <cell r="P77">
            <v>954074.4</v>
          </cell>
        </row>
        <row r="78">
          <cell r="A78">
            <v>77</v>
          </cell>
          <cell r="B78">
            <v>8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A79">
            <v>78</v>
          </cell>
          <cell r="B79">
            <v>4</v>
          </cell>
          <cell r="C79" t="str">
            <v>02.04</v>
          </cell>
          <cell r="E79">
            <v>0</v>
          </cell>
          <cell r="F79" t="str">
            <v>* ESCAVACAO EM ROCHA BASALTO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A80">
            <v>79</v>
          </cell>
          <cell r="B80">
            <v>0</v>
          </cell>
          <cell r="C80" t="str">
            <v>02.04.01</v>
          </cell>
          <cell r="E80">
            <v>4005201</v>
          </cell>
          <cell r="F80" t="str">
            <v>ESCAV.ROCHA BASALTO-VERTEDOURO</v>
          </cell>
          <cell r="G80" t="str">
            <v>M3</v>
          </cell>
          <cell r="H80">
            <v>383735</v>
          </cell>
          <cell r="I80">
            <v>1</v>
          </cell>
          <cell r="J80">
            <v>1</v>
          </cell>
          <cell r="K80">
            <v>1</v>
          </cell>
          <cell r="L80">
            <v>1</v>
          </cell>
          <cell r="M80">
            <v>8.0299999999999994</v>
          </cell>
          <cell r="N80">
            <v>3081392.05</v>
          </cell>
          <cell r="O80">
            <v>8.0299999999999994</v>
          </cell>
          <cell r="P80">
            <v>3081392.05</v>
          </cell>
        </row>
        <row r="81">
          <cell r="A81">
            <v>80</v>
          </cell>
          <cell r="B81">
            <v>0</v>
          </cell>
          <cell r="C81" t="str">
            <v>02.04.03</v>
          </cell>
          <cell r="E81">
            <v>4005405</v>
          </cell>
          <cell r="F81" t="str">
            <v>ESCAV.ROCHA BASALTO-C.FORCA/T.DAGUA</v>
          </cell>
          <cell r="G81" t="str">
            <v>M3</v>
          </cell>
          <cell r="H81">
            <v>107180</v>
          </cell>
          <cell r="I81">
            <v>1</v>
          </cell>
          <cell r="J81">
            <v>1</v>
          </cell>
          <cell r="K81">
            <v>1</v>
          </cell>
          <cell r="L81">
            <v>1</v>
          </cell>
          <cell r="M81">
            <v>8.0399999999999991</v>
          </cell>
          <cell r="N81">
            <v>861727.2</v>
          </cell>
          <cell r="O81">
            <v>8.0399999999999991</v>
          </cell>
          <cell r="P81">
            <v>861727.2</v>
          </cell>
        </row>
        <row r="82">
          <cell r="A82">
            <v>81</v>
          </cell>
          <cell r="B82">
            <v>0</v>
          </cell>
          <cell r="C82" t="str">
            <v>02.04.04</v>
          </cell>
          <cell r="E82">
            <v>4005502</v>
          </cell>
          <cell r="F82" t="str">
            <v>ESCAV.ROCHA - PEDREIRA - BASALTO-MD</v>
          </cell>
          <cell r="G82" t="str">
            <v>M3</v>
          </cell>
          <cell r="H82">
            <v>658000</v>
          </cell>
          <cell r="I82">
            <v>1</v>
          </cell>
          <cell r="J82">
            <v>1</v>
          </cell>
          <cell r="K82">
            <v>1</v>
          </cell>
          <cell r="L82">
            <v>1</v>
          </cell>
          <cell r="M82">
            <v>7.9</v>
          </cell>
          <cell r="N82">
            <v>5198200</v>
          </cell>
          <cell r="O82">
            <v>7.9</v>
          </cell>
          <cell r="P82">
            <v>5198200</v>
          </cell>
        </row>
        <row r="83">
          <cell r="A83">
            <v>82</v>
          </cell>
          <cell r="B83">
            <v>8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>
            <v>83</v>
          </cell>
          <cell r="B84">
            <v>4</v>
          </cell>
          <cell r="C84" t="str">
            <v>02.05</v>
          </cell>
          <cell r="E84">
            <v>0</v>
          </cell>
          <cell r="F84" t="str">
            <v>* ESCAVACAO EM ROCHA ARENITO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>
            <v>84</v>
          </cell>
          <cell r="B85">
            <v>0</v>
          </cell>
          <cell r="C85" t="str">
            <v>02.05.01</v>
          </cell>
          <cell r="E85">
            <v>4005609</v>
          </cell>
          <cell r="F85" t="str">
            <v>ESCAV.ROCHA ARENITO-VERTEDOURO</v>
          </cell>
          <cell r="G85" t="str">
            <v>M3</v>
          </cell>
          <cell r="H85">
            <v>956380</v>
          </cell>
          <cell r="I85">
            <v>1</v>
          </cell>
          <cell r="J85">
            <v>1</v>
          </cell>
          <cell r="K85">
            <v>1</v>
          </cell>
          <cell r="L85">
            <v>1</v>
          </cell>
          <cell r="M85">
            <v>6.99</v>
          </cell>
          <cell r="N85">
            <v>6685096.2000000002</v>
          </cell>
          <cell r="O85">
            <v>6.99</v>
          </cell>
          <cell r="P85">
            <v>6685096.2000000002</v>
          </cell>
        </row>
        <row r="86">
          <cell r="A86">
            <v>85</v>
          </cell>
          <cell r="B86">
            <v>0</v>
          </cell>
          <cell r="C86" t="str">
            <v>02.05.03</v>
          </cell>
          <cell r="E86">
            <v>4005803</v>
          </cell>
          <cell r="F86" t="str">
            <v>ESCAV.ROCHA ARENITO-C.FORCA/T.DAGUA</v>
          </cell>
          <cell r="G86" t="str">
            <v>M3</v>
          </cell>
          <cell r="H86">
            <v>1547600</v>
          </cell>
          <cell r="I86">
            <v>1</v>
          </cell>
          <cell r="J86">
            <v>1</v>
          </cell>
          <cell r="K86">
            <v>1</v>
          </cell>
          <cell r="L86">
            <v>1</v>
          </cell>
          <cell r="M86">
            <v>7.14</v>
          </cell>
          <cell r="N86">
            <v>11049864</v>
          </cell>
          <cell r="O86">
            <v>7.14</v>
          </cell>
          <cell r="P86">
            <v>11049864</v>
          </cell>
        </row>
        <row r="87">
          <cell r="A87">
            <v>86</v>
          </cell>
          <cell r="C87" t="str">
            <v>02.05.03</v>
          </cell>
          <cell r="E87">
            <v>4005825</v>
          </cell>
          <cell r="F87" t="str">
            <v>ESCAV.ROCHA ARENITO-SEPTO-CANAL DE FUGA-MD</v>
          </cell>
          <cell r="G87" t="str">
            <v>M3</v>
          </cell>
          <cell r="H87">
            <v>62300</v>
          </cell>
          <cell r="I87">
            <v>1</v>
          </cell>
          <cell r="J87">
            <v>1</v>
          </cell>
          <cell r="K87">
            <v>1</v>
          </cell>
          <cell r="L87">
            <v>1</v>
          </cell>
          <cell r="M87">
            <v>9.01</v>
          </cell>
          <cell r="N87">
            <v>561323</v>
          </cell>
          <cell r="O87">
            <v>9.01</v>
          </cell>
          <cell r="P87">
            <v>561323</v>
          </cell>
        </row>
        <row r="88">
          <cell r="A88">
            <v>87</v>
          </cell>
          <cell r="C88" t="str">
            <v>02.05.04</v>
          </cell>
          <cell r="E88">
            <v>4005847</v>
          </cell>
          <cell r="F88" t="str">
            <v>ESCAV.ROCHA ARENITO-SEPTO-CANAL RESTIT.-ME</v>
          </cell>
          <cell r="G88" t="str">
            <v>M3</v>
          </cell>
          <cell r="H88">
            <v>14300</v>
          </cell>
          <cell r="I88">
            <v>1</v>
          </cell>
          <cell r="J88">
            <v>1</v>
          </cell>
          <cell r="K88">
            <v>1</v>
          </cell>
          <cell r="L88">
            <v>1</v>
          </cell>
          <cell r="M88">
            <v>9.01</v>
          </cell>
          <cell r="N88">
            <v>128843</v>
          </cell>
          <cell r="O88">
            <v>9.01</v>
          </cell>
          <cell r="P88">
            <v>128843</v>
          </cell>
        </row>
        <row r="89">
          <cell r="A89">
            <v>88</v>
          </cell>
          <cell r="B89">
            <v>8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A90">
            <v>89</v>
          </cell>
          <cell r="B90">
            <v>4</v>
          </cell>
          <cell r="C90" t="str">
            <v>02.06</v>
          </cell>
          <cell r="E90">
            <v>0</v>
          </cell>
          <cell r="F90" t="str">
            <v>* PRE-FISSURAMENTO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A91">
            <v>90</v>
          </cell>
          <cell r="B91">
            <v>0</v>
          </cell>
          <cell r="C91" t="str">
            <v>02.06.01</v>
          </cell>
          <cell r="E91">
            <v>4005900</v>
          </cell>
          <cell r="F91" t="str">
            <v>PRE-FISSURAMENTO-VERTEDOURO</v>
          </cell>
          <cell r="G91" t="str">
            <v>M2</v>
          </cell>
          <cell r="H91">
            <v>11200</v>
          </cell>
          <cell r="I91">
            <v>1</v>
          </cell>
          <cell r="J91">
            <v>1</v>
          </cell>
          <cell r="K91">
            <v>1</v>
          </cell>
          <cell r="L91">
            <v>1</v>
          </cell>
          <cell r="M91">
            <v>19.12</v>
          </cell>
          <cell r="N91">
            <v>214144</v>
          </cell>
          <cell r="O91">
            <v>19.12</v>
          </cell>
          <cell r="P91">
            <v>214144</v>
          </cell>
        </row>
        <row r="92">
          <cell r="A92">
            <v>91</v>
          </cell>
          <cell r="B92">
            <v>0</v>
          </cell>
          <cell r="C92" t="str">
            <v>02.06.02</v>
          </cell>
          <cell r="E92">
            <v>4006000</v>
          </cell>
          <cell r="F92" t="str">
            <v>PRE-FISSURAMENTO-CANAIS ADUCAO/RESTITUICAO</v>
          </cell>
          <cell r="G92" t="str">
            <v>M2</v>
          </cell>
          <cell r="H92">
            <v>11200</v>
          </cell>
          <cell r="I92">
            <v>1</v>
          </cell>
          <cell r="J92">
            <v>1</v>
          </cell>
          <cell r="K92">
            <v>1</v>
          </cell>
          <cell r="L92">
            <v>1</v>
          </cell>
          <cell r="M92">
            <v>16.350000000000001</v>
          </cell>
          <cell r="N92">
            <v>183120</v>
          </cell>
          <cell r="O92">
            <v>16.350000000000001</v>
          </cell>
          <cell r="P92">
            <v>183120</v>
          </cell>
        </row>
        <row r="93">
          <cell r="A93">
            <v>92</v>
          </cell>
          <cell r="B93">
            <v>0</v>
          </cell>
          <cell r="C93" t="str">
            <v>02.06.03</v>
          </cell>
          <cell r="E93">
            <v>4006107</v>
          </cell>
          <cell r="F93" t="str">
            <v>PRE-FISSURAMENTO-C.FORCA/T.DAGUA</v>
          </cell>
          <cell r="G93" t="str">
            <v>M2</v>
          </cell>
          <cell r="H93">
            <v>6500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19.82</v>
          </cell>
          <cell r="N93">
            <v>128830</v>
          </cell>
          <cell r="O93">
            <v>19.82</v>
          </cell>
          <cell r="P93">
            <v>128830</v>
          </cell>
        </row>
        <row r="94">
          <cell r="A94">
            <v>93</v>
          </cell>
          <cell r="B94">
            <v>8</v>
          </cell>
          <cell r="E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>
            <v>94</v>
          </cell>
          <cell r="B95">
            <v>4</v>
          </cell>
          <cell r="C95" t="str">
            <v>02.07</v>
          </cell>
          <cell r="E95">
            <v>0</v>
          </cell>
          <cell r="F95" t="str">
            <v>* REESCAVACAO/TRANSPORTE DE ESTOQUES (MED.CAVA)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>
            <v>95</v>
          </cell>
          <cell r="B96">
            <v>0</v>
          </cell>
          <cell r="C96" t="str">
            <v>02.07.01</v>
          </cell>
          <cell r="E96">
            <v>4006204</v>
          </cell>
          <cell r="F96" t="str">
            <v>CARGA DE ROCHA DE OVER BREAK</v>
          </cell>
          <cell r="G96" t="str">
            <v>M3</v>
          </cell>
          <cell r="H96">
            <v>127000</v>
          </cell>
          <cell r="I96">
            <v>1</v>
          </cell>
          <cell r="J96">
            <v>1</v>
          </cell>
          <cell r="K96">
            <v>1</v>
          </cell>
          <cell r="L96">
            <v>1</v>
          </cell>
          <cell r="M96">
            <v>3.11</v>
          </cell>
          <cell r="N96">
            <v>394970</v>
          </cell>
          <cell r="O96">
            <v>3.11</v>
          </cell>
          <cell r="P96">
            <v>394970</v>
          </cell>
        </row>
        <row r="97">
          <cell r="A97">
            <v>96</v>
          </cell>
          <cell r="B97">
            <v>0</v>
          </cell>
          <cell r="C97" t="str">
            <v>02.07.02</v>
          </cell>
          <cell r="E97">
            <v>4006301</v>
          </cell>
          <cell r="F97" t="str">
            <v>RECARGA ROCHA BRITAGEM - DTM=600M (MED.CAVA)-MD</v>
          </cell>
          <cell r="G97" t="str">
            <v>M3</v>
          </cell>
          <cell r="H97">
            <v>79600</v>
          </cell>
          <cell r="I97">
            <v>1</v>
          </cell>
          <cell r="J97">
            <v>1</v>
          </cell>
          <cell r="K97">
            <v>1</v>
          </cell>
          <cell r="L97">
            <v>1</v>
          </cell>
          <cell r="M97">
            <v>3.25</v>
          </cell>
          <cell r="N97">
            <v>258700</v>
          </cell>
          <cell r="O97">
            <v>3.25</v>
          </cell>
          <cell r="P97">
            <v>258700</v>
          </cell>
        </row>
        <row r="98">
          <cell r="A98">
            <v>97</v>
          </cell>
          <cell r="C98" t="str">
            <v>02.07.03</v>
          </cell>
          <cell r="E98">
            <v>4006356</v>
          </cell>
          <cell r="F98" t="str">
            <v>RECARGA ROCHA BRITAGEM - DMT 600M - ME</v>
          </cell>
          <cell r="G98" t="str">
            <v>M3</v>
          </cell>
          <cell r="H98">
            <v>259000</v>
          </cell>
          <cell r="I98">
            <v>1</v>
          </cell>
          <cell r="J98">
            <v>1</v>
          </cell>
          <cell r="K98">
            <v>1</v>
          </cell>
          <cell r="L98">
            <v>1</v>
          </cell>
          <cell r="M98">
            <v>3.25</v>
          </cell>
          <cell r="N98">
            <v>841750</v>
          </cell>
          <cell r="O98">
            <v>3.25</v>
          </cell>
          <cell r="P98">
            <v>841750</v>
          </cell>
        </row>
        <row r="99">
          <cell r="A99">
            <v>98</v>
          </cell>
          <cell r="B99">
            <v>0</v>
          </cell>
          <cell r="C99" t="str">
            <v>02.07.03</v>
          </cell>
          <cell r="E99">
            <v>4006408</v>
          </cell>
          <cell r="F99" t="str">
            <v>RECARGA ROCHA P/ ENROCAMENTO - ARENITO - MD</v>
          </cell>
          <cell r="G99" t="str">
            <v>M3</v>
          </cell>
          <cell r="H99">
            <v>116600</v>
          </cell>
          <cell r="I99">
            <v>1</v>
          </cell>
          <cell r="J99">
            <v>1</v>
          </cell>
          <cell r="K99">
            <v>1</v>
          </cell>
          <cell r="L99">
            <v>1</v>
          </cell>
          <cell r="M99">
            <v>3.18</v>
          </cell>
          <cell r="N99">
            <v>370788</v>
          </cell>
          <cell r="O99">
            <v>3.18</v>
          </cell>
          <cell r="P99">
            <v>370788</v>
          </cell>
        </row>
        <row r="100">
          <cell r="A100">
            <v>99</v>
          </cell>
          <cell r="B100">
            <v>8</v>
          </cell>
          <cell r="E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A101">
            <v>100</v>
          </cell>
          <cell r="B101">
            <v>4</v>
          </cell>
          <cell r="C101" t="str">
            <v>02.08</v>
          </cell>
          <cell r="E101">
            <v>0</v>
          </cell>
          <cell r="F101" t="str">
            <v>* PREPARO DE FUNDACAO EM ROCHA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A102">
            <v>101</v>
          </cell>
          <cell r="B102">
            <v>0</v>
          </cell>
          <cell r="C102" t="str">
            <v>02.08.01</v>
          </cell>
          <cell r="E102">
            <v>4006505</v>
          </cell>
          <cell r="F102" t="str">
            <v>PREPARO FUNDACAO-VERTEDOURO</v>
          </cell>
          <cell r="G102" t="str">
            <v>M2</v>
          </cell>
          <cell r="H102">
            <v>71700</v>
          </cell>
          <cell r="I102">
            <v>1</v>
          </cell>
          <cell r="J102">
            <v>1</v>
          </cell>
          <cell r="K102">
            <v>1</v>
          </cell>
          <cell r="L102">
            <v>1</v>
          </cell>
          <cell r="M102">
            <v>22.34</v>
          </cell>
          <cell r="N102">
            <v>1601778</v>
          </cell>
          <cell r="O102">
            <v>22.34</v>
          </cell>
          <cell r="P102">
            <v>1601778</v>
          </cell>
        </row>
        <row r="103">
          <cell r="A103">
            <v>102</v>
          </cell>
          <cell r="B103">
            <v>0</v>
          </cell>
          <cell r="C103" t="str">
            <v>02.08.02</v>
          </cell>
          <cell r="E103">
            <v>4006602</v>
          </cell>
          <cell r="F103" t="str">
            <v>PREPARO FUNDACAO-BARRAGEM CCR</v>
          </cell>
          <cell r="G103" t="str">
            <v>M2</v>
          </cell>
          <cell r="H103">
            <v>16500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39.5</v>
          </cell>
          <cell r="N103">
            <v>651750</v>
          </cell>
          <cell r="O103">
            <v>39.5</v>
          </cell>
          <cell r="P103">
            <v>651750</v>
          </cell>
        </row>
        <row r="104">
          <cell r="A104">
            <v>103</v>
          </cell>
          <cell r="B104">
            <v>0</v>
          </cell>
          <cell r="C104" t="str">
            <v>02.08.03</v>
          </cell>
          <cell r="E104">
            <v>4006709</v>
          </cell>
          <cell r="F104" t="str">
            <v>PREPARO FUNDACAO-C.FORCA/T.DAGUA</v>
          </cell>
          <cell r="G104" t="str">
            <v>M2</v>
          </cell>
          <cell r="H104">
            <v>33500</v>
          </cell>
          <cell r="I104">
            <v>1</v>
          </cell>
          <cell r="J104">
            <v>1</v>
          </cell>
          <cell r="K104">
            <v>1</v>
          </cell>
          <cell r="L104">
            <v>1</v>
          </cell>
          <cell r="M104">
            <v>22.34</v>
          </cell>
          <cell r="N104">
            <v>748390</v>
          </cell>
          <cell r="O104">
            <v>22.34</v>
          </cell>
          <cell r="P104">
            <v>748390</v>
          </cell>
        </row>
        <row r="105">
          <cell r="A105">
            <v>104</v>
          </cell>
          <cell r="B105">
            <v>0</v>
          </cell>
          <cell r="C105" t="str">
            <v>02.08.04</v>
          </cell>
          <cell r="E105">
            <v>4006806</v>
          </cell>
          <cell r="F105" t="str">
            <v>PREPARO FUNDACAO-ATERROS</v>
          </cell>
          <cell r="G105" t="str">
            <v>M2</v>
          </cell>
          <cell r="H105">
            <v>7900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1.47</v>
          </cell>
          <cell r="N105">
            <v>11613</v>
          </cell>
          <cell r="O105">
            <v>1.47</v>
          </cell>
          <cell r="P105">
            <v>11613</v>
          </cell>
        </row>
        <row r="106">
          <cell r="A106">
            <v>105</v>
          </cell>
          <cell r="B106">
            <v>8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>
            <v>106</v>
          </cell>
          <cell r="B107">
            <v>2</v>
          </cell>
          <cell r="C107" t="str">
            <v>03</v>
          </cell>
          <cell r="E107">
            <v>0</v>
          </cell>
          <cell r="F107" t="str">
            <v>** PERFURACOES, INJECOES E INVESTIG. GEOLOGICAS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A108">
            <v>107</v>
          </cell>
          <cell r="B108">
            <v>4</v>
          </cell>
          <cell r="C108" t="str">
            <v>03.01</v>
          </cell>
          <cell r="E108">
            <v>0</v>
          </cell>
          <cell r="F108" t="str">
            <v>* CORTINA DE INJECAO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A109">
            <v>108</v>
          </cell>
          <cell r="B109">
            <v>0</v>
          </cell>
          <cell r="C109" t="str">
            <v>03.01.01</v>
          </cell>
          <cell r="E109">
            <v>4006903</v>
          </cell>
          <cell r="F109" t="str">
            <v>INSTALACAO DE SONDA ROTATIVA</v>
          </cell>
          <cell r="G109" t="str">
            <v>UN</v>
          </cell>
          <cell r="H109">
            <v>212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350</v>
          </cell>
          <cell r="N109">
            <v>74200</v>
          </cell>
          <cell r="O109">
            <v>350</v>
          </cell>
          <cell r="P109">
            <v>74200</v>
          </cell>
        </row>
        <row r="110">
          <cell r="A110">
            <v>109</v>
          </cell>
          <cell r="B110">
            <v>0</v>
          </cell>
          <cell r="C110" t="str">
            <v>03.01.02</v>
          </cell>
          <cell r="E110">
            <v>4007003</v>
          </cell>
          <cell r="F110" t="str">
            <v>PERFURACAO ROTOPERCUSSIVA ROCHA-DN 76MM-CEU ABERTO</v>
          </cell>
          <cell r="G110" t="str">
            <v>M</v>
          </cell>
          <cell r="H110">
            <v>635</v>
          </cell>
          <cell r="I110">
            <v>1</v>
          </cell>
          <cell r="J110">
            <v>1</v>
          </cell>
          <cell r="K110">
            <v>1</v>
          </cell>
          <cell r="L110">
            <v>1</v>
          </cell>
          <cell r="M110">
            <v>44</v>
          </cell>
          <cell r="N110">
            <v>27940</v>
          </cell>
          <cell r="O110">
            <v>44</v>
          </cell>
          <cell r="P110">
            <v>27940</v>
          </cell>
        </row>
        <row r="111">
          <cell r="A111">
            <v>110</v>
          </cell>
          <cell r="B111">
            <v>0</v>
          </cell>
          <cell r="C111" t="str">
            <v>03.01.03</v>
          </cell>
          <cell r="E111">
            <v>4007100</v>
          </cell>
          <cell r="F111" t="str">
            <v>PERFURACAO ROTOPERCUSSIVA ROCHA-DN 76MM-SUBTERRANEA</v>
          </cell>
          <cell r="G111" t="str">
            <v>M</v>
          </cell>
          <cell r="H111">
            <v>5715</v>
          </cell>
          <cell r="I111">
            <v>1</v>
          </cell>
          <cell r="J111">
            <v>1</v>
          </cell>
          <cell r="K111">
            <v>1</v>
          </cell>
          <cell r="L111">
            <v>1</v>
          </cell>
          <cell r="M111">
            <v>50</v>
          </cell>
          <cell r="N111">
            <v>285750</v>
          </cell>
          <cell r="O111">
            <v>50</v>
          </cell>
          <cell r="P111">
            <v>285750</v>
          </cell>
        </row>
        <row r="112">
          <cell r="A112">
            <v>111</v>
          </cell>
          <cell r="B112">
            <v>0</v>
          </cell>
          <cell r="C112" t="str">
            <v>03.01.04</v>
          </cell>
          <cell r="E112">
            <v>4007207</v>
          </cell>
          <cell r="F112" t="str">
            <v>INJECAO DE CALDA DE CIMENTO A CEU ABERTO</v>
          </cell>
          <cell r="G112" t="str">
            <v>T</v>
          </cell>
          <cell r="H112">
            <v>16</v>
          </cell>
          <cell r="I112">
            <v>1</v>
          </cell>
          <cell r="J112">
            <v>1</v>
          </cell>
          <cell r="K112">
            <v>1</v>
          </cell>
          <cell r="L112">
            <v>1</v>
          </cell>
          <cell r="M112">
            <v>615</v>
          </cell>
          <cell r="N112">
            <v>9840</v>
          </cell>
          <cell r="O112">
            <v>615</v>
          </cell>
          <cell r="P112">
            <v>9840</v>
          </cell>
        </row>
        <row r="113">
          <cell r="A113">
            <v>112</v>
          </cell>
          <cell r="B113">
            <v>0</v>
          </cell>
          <cell r="C113" t="str">
            <v>03.01.05</v>
          </cell>
          <cell r="E113">
            <v>4007304</v>
          </cell>
          <cell r="F113" t="str">
            <v>INJECAO DE CALDA DE CIMENTO EM GALERIAS</v>
          </cell>
          <cell r="G113" t="str">
            <v>T</v>
          </cell>
          <cell r="H113">
            <v>144</v>
          </cell>
          <cell r="I113">
            <v>1</v>
          </cell>
          <cell r="J113">
            <v>1</v>
          </cell>
          <cell r="K113">
            <v>1</v>
          </cell>
          <cell r="L113">
            <v>1</v>
          </cell>
          <cell r="M113">
            <v>615</v>
          </cell>
          <cell r="N113">
            <v>88560</v>
          </cell>
          <cell r="O113">
            <v>615</v>
          </cell>
          <cell r="P113">
            <v>88560</v>
          </cell>
        </row>
        <row r="114">
          <cell r="A114">
            <v>113</v>
          </cell>
          <cell r="B114">
            <v>0</v>
          </cell>
          <cell r="C114" t="str">
            <v>03.01.06</v>
          </cell>
          <cell r="E114">
            <v>4007401</v>
          </cell>
          <cell r="F114" t="str">
            <v>INJECAO DE ARGAMASSA</v>
          </cell>
          <cell r="G114" t="str">
            <v>T</v>
          </cell>
          <cell r="H114">
            <v>10</v>
          </cell>
          <cell r="I114">
            <v>1</v>
          </cell>
          <cell r="J114">
            <v>1</v>
          </cell>
          <cell r="K114">
            <v>1</v>
          </cell>
          <cell r="L114">
            <v>1</v>
          </cell>
          <cell r="M114">
            <v>525</v>
          </cell>
          <cell r="N114">
            <v>5250</v>
          </cell>
          <cell r="O114">
            <v>525</v>
          </cell>
          <cell r="P114">
            <v>5250</v>
          </cell>
        </row>
        <row r="115">
          <cell r="A115">
            <v>114</v>
          </cell>
          <cell r="B115">
            <v>0</v>
          </cell>
          <cell r="C115" t="str">
            <v>03.01.07</v>
          </cell>
          <cell r="E115">
            <v>4007508</v>
          </cell>
          <cell r="F115" t="str">
            <v>CONEXOES AOS FUROS DE INJECAO</v>
          </cell>
          <cell r="G115" t="str">
            <v>UN</v>
          </cell>
          <cell r="H115">
            <v>1140</v>
          </cell>
          <cell r="I115">
            <v>1</v>
          </cell>
          <cell r="J115">
            <v>1</v>
          </cell>
          <cell r="K115">
            <v>1</v>
          </cell>
          <cell r="L115">
            <v>1</v>
          </cell>
          <cell r="M115">
            <v>21</v>
          </cell>
          <cell r="N115">
            <v>23940</v>
          </cell>
          <cell r="O115">
            <v>21</v>
          </cell>
          <cell r="P115">
            <v>23940</v>
          </cell>
        </row>
        <row r="116">
          <cell r="A116">
            <v>115</v>
          </cell>
          <cell r="B116">
            <v>8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</row>
        <row r="117">
          <cell r="A117">
            <v>116</v>
          </cell>
          <cell r="B117">
            <v>4</v>
          </cell>
          <cell r="C117" t="str">
            <v>03.02</v>
          </cell>
          <cell r="E117">
            <v>0</v>
          </cell>
          <cell r="F117" t="str">
            <v>* CORTINA DE DRENAGEM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>
            <v>117</v>
          </cell>
          <cell r="B118">
            <v>0</v>
          </cell>
          <cell r="C118" t="str">
            <v>03.02.01</v>
          </cell>
          <cell r="E118">
            <v>4007605</v>
          </cell>
          <cell r="F118" t="str">
            <v>PERFURACAO ROTOPERCUSSIVA ROCHA-DN 76MM SUBTERRANEA</v>
          </cell>
          <cell r="G118" t="str">
            <v>M</v>
          </cell>
          <cell r="H118">
            <v>10800</v>
          </cell>
          <cell r="I118">
            <v>1</v>
          </cell>
          <cell r="J118">
            <v>1</v>
          </cell>
          <cell r="K118">
            <v>1</v>
          </cell>
          <cell r="L118">
            <v>1</v>
          </cell>
          <cell r="M118">
            <v>50</v>
          </cell>
          <cell r="N118">
            <v>540000</v>
          </cell>
          <cell r="O118">
            <v>50</v>
          </cell>
          <cell r="P118">
            <v>540000</v>
          </cell>
        </row>
        <row r="119">
          <cell r="A119">
            <v>118</v>
          </cell>
          <cell r="B119">
            <v>0</v>
          </cell>
          <cell r="C119" t="str">
            <v>03.02.02</v>
          </cell>
          <cell r="E119">
            <v>4007702</v>
          </cell>
          <cell r="F119" t="str">
            <v>PERFURACAO ROTOPERCUSSIVA ROCHA-DN 76MM CEU ABERTO</v>
          </cell>
          <cell r="G119" t="str">
            <v>M</v>
          </cell>
          <cell r="H119">
            <v>1200</v>
          </cell>
          <cell r="I119">
            <v>1</v>
          </cell>
          <cell r="J119">
            <v>1</v>
          </cell>
          <cell r="K119">
            <v>1</v>
          </cell>
          <cell r="L119">
            <v>1</v>
          </cell>
          <cell r="M119">
            <v>44</v>
          </cell>
          <cell r="N119">
            <v>52800</v>
          </cell>
          <cell r="O119">
            <v>44</v>
          </cell>
          <cell r="P119">
            <v>52800</v>
          </cell>
        </row>
        <row r="120">
          <cell r="A120">
            <v>119</v>
          </cell>
          <cell r="B120">
            <v>8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</row>
        <row r="121">
          <cell r="A121">
            <v>120</v>
          </cell>
          <cell r="B121">
            <v>4</v>
          </cell>
          <cell r="C121" t="str">
            <v>03.03</v>
          </cell>
          <cell r="E121">
            <v>0</v>
          </cell>
          <cell r="F121" t="str">
            <v>* INVESTIGACAO E ENSAIOS ESPECIAIS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</row>
        <row r="122">
          <cell r="A122">
            <v>121</v>
          </cell>
          <cell r="B122">
            <v>0</v>
          </cell>
          <cell r="C122" t="str">
            <v>03.03.01</v>
          </cell>
          <cell r="E122">
            <v>4007809</v>
          </cell>
          <cell r="F122" t="str">
            <v>INSTALACAO DE EQUIPAMENTO P/ PESQUISA GEOLOGICA</v>
          </cell>
          <cell r="G122" t="str">
            <v>UN</v>
          </cell>
          <cell r="H122">
            <v>20</v>
          </cell>
          <cell r="I122">
            <v>1</v>
          </cell>
          <cell r="J122">
            <v>1</v>
          </cell>
          <cell r="K122">
            <v>1</v>
          </cell>
          <cell r="L122">
            <v>1</v>
          </cell>
          <cell r="M122">
            <v>350</v>
          </cell>
          <cell r="N122">
            <v>7000</v>
          </cell>
          <cell r="O122">
            <v>350</v>
          </cell>
          <cell r="P122">
            <v>7000</v>
          </cell>
        </row>
        <row r="123">
          <cell r="A123">
            <v>122</v>
          </cell>
          <cell r="B123">
            <v>0</v>
          </cell>
          <cell r="C123" t="str">
            <v>03.03.02</v>
          </cell>
          <cell r="E123">
            <v>4007906</v>
          </cell>
          <cell r="F123" t="str">
            <v>SONDAGEM A PERCUSAO COM ENSAIO SPT</v>
          </cell>
          <cell r="G123" t="str">
            <v>M</v>
          </cell>
          <cell r="H123">
            <v>100</v>
          </cell>
          <cell r="I123">
            <v>1</v>
          </cell>
          <cell r="J123">
            <v>1</v>
          </cell>
          <cell r="K123">
            <v>1</v>
          </cell>
          <cell r="L123">
            <v>1</v>
          </cell>
          <cell r="M123">
            <v>48</v>
          </cell>
          <cell r="N123">
            <v>4800</v>
          </cell>
          <cell r="O123">
            <v>48</v>
          </cell>
          <cell r="P123">
            <v>4800</v>
          </cell>
        </row>
        <row r="124">
          <cell r="A124">
            <v>123</v>
          </cell>
          <cell r="B124">
            <v>0</v>
          </cell>
          <cell r="C124" t="str">
            <v>03.03.03</v>
          </cell>
          <cell r="E124">
            <v>4008006</v>
          </cell>
          <cell r="F124" t="str">
            <v>SONDAGEM ROTATIVA EM SOLO DN NX</v>
          </cell>
          <cell r="G124" t="str">
            <v>M</v>
          </cell>
          <cell r="H124">
            <v>100</v>
          </cell>
          <cell r="I124">
            <v>1</v>
          </cell>
          <cell r="J124">
            <v>1</v>
          </cell>
          <cell r="K124">
            <v>1</v>
          </cell>
          <cell r="L124">
            <v>1</v>
          </cell>
          <cell r="M124">
            <v>85</v>
          </cell>
          <cell r="N124">
            <v>8500</v>
          </cell>
          <cell r="O124">
            <v>85</v>
          </cell>
          <cell r="P124">
            <v>8500</v>
          </cell>
        </row>
        <row r="125">
          <cell r="A125">
            <v>124</v>
          </cell>
          <cell r="B125">
            <v>0</v>
          </cell>
          <cell r="C125" t="str">
            <v>03.03.04</v>
          </cell>
          <cell r="E125">
            <v>4008103</v>
          </cell>
          <cell r="F125" t="str">
            <v>SONDAGEM ROTATIVA EM ROCHA DN NX - INSTUMENTACAO</v>
          </cell>
          <cell r="G125" t="str">
            <v>M</v>
          </cell>
          <cell r="H125">
            <v>300</v>
          </cell>
          <cell r="I125">
            <v>1</v>
          </cell>
          <cell r="J125">
            <v>1</v>
          </cell>
          <cell r="K125">
            <v>1</v>
          </cell>
          <cell r="L125">
            <v>1</v>
          </cell>
          <cell r="M125">
            <v>210</v>
          </cell>
          <cell r="N125">
            <v>63000</v>
          </cell>
          <cell r="O125">
            <v>210</v>
          </cell>
          <cell r="P125">
            <v>63000</v>
          </cell>
        </row>
        <row r="126">
          <cell r="A126">
            <v>125</v>
          </cell>
          <cell r="B126">
            <v>0</v>
          </cell>
          <cell r="C126" t="str">
            <v>03.03.05</v>
          </cell>
          <cell r="E126">
            <v>4008200</v>
          </cell>
          <cell r="F126" t="str">
            <v>SONDAGEM ROTATIVA EM ROCHA DN NX</v>
          </cell>
          <cell r="G126" t="str">
            <v>M</v>
          </cell>
          <cell r="H126">
            <v>780</v>
          </cell>
          <cell r="I126">
            <v>1</v>
          </cell>
          <cell r="J126">
            <v>1</v>
          </cell>
          <cell r="K126">
            <v>1</v>
          </cell>
          <cell r="L126">
            <v>1</v>
          </cell>
          <cell r="M126">
            <v>210</v>
          </cell>
          <cell r="N126">
            <v>163800</v>
          </cell>
          <cell r="O126">
            <v>210</v>
          </cell>
          <cell r="P126">
            <v>163800</v>
          </cell>
        </row>
        <row r="127">
          <cell r="A127">
            <v>126</v>
          </cell>
          <cell r="B127">
            <v>0</v>
          </cell>
          <cell r="C127" t="str">
            <v>03.03.06</v>
          </cell>
          <cell r="E127">
            <v>4008307</v>
          </cell>
          <cell r="F127" t="str">
            <v>ENSAIOS DE PERDA DAGUA COM 5 ESTAGIO DE PRESSAO</v>
          </cell>
          <cell r="G127" t="str">
            <v>UN</v>
          </cell>
          <cell r="H127">
            <v>500</v>
          </cell>
          <cell r="I127">
            <v>1</v>
          </cell>
          <cell r="J127">
            <v>1</v>
          </cell>
          <cell r="K127">
            <v>1</v>
          </cell>
          <cell r="L127">
            <v>1</v>
          </cell>
          <cell r="M127">
            <v>380</v>
          </cell>
          <cell r="N127">
            <v>190000</v>
          </cell>
          <cell r="O127">
            <v>380</v>
          </cell>
          <cell r="P127">
            <v>190000</v>
          </cell>
        </row>
        <row r="128">
          <cell r="A128">
            <v>127</v>
          </cell>
          <cell r="B128">
            <v>0</v>
          </cell>
          <cell r="C128" t="str">
            <v>03.03.07</v>
          </cell>
          <cell r="E128">
            <v>4008404</v>
          </cell>
          <cell r="F128" t="str">
            <v>ENSAIOS LABORATORIO EM GOIANIA</v>
          </cell>
          <cell r="G128" t="str">
            <v>R$</v>
          </cell>
          <cell r="H128">
            <v>210000</v>
          </cell>
          <cell r="I128">
            <v>1</v>
          </cell>
          <cell r="J128">
            <v>1</v>
          </cell>
          <cell r="K128">
            <v>1</v>
          </cell>
          <cell r="L128">
            <v>1</v>
          </cell>
          <cell r="M128">
            <v>1</v>
          </cell>
          <cell r="N128">
            <v>210000</v>
          </cell>
          <cell r="O128">
            <v>1</v>
          </cell>
          <cell r="P128">
            <v>210000</v>
          </cell>
        </row>
        <row r="129">
          <cell r="A129">
            <v>128</v>
          </cell>
          <cell r="B129">
            <v>8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>
            <v>129</v>
          </cell>
          <cell r="B130">
            <v>2</v>
          </cell>
          <cell r="C130" t="str">
            <v>04</v>
          </cell>
          <cell r="E130">
            <v>0</v>
          </cell>
          <cell r="F130" t="str">
            <v>** ATERROS -  BARRAGENS E ENSECADEIRAS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</row>
        <row r="131">
          <cell r="A131">
            <v>130</v>
          </cell>
          <cell r="B131">
            <v>4</v>
          </cell>
          <cell r="C131" t="str">
            <v>04.01</v>
          </cell>
          <cell r="E131">
            <v>0</v>
          </cell>
          <cell r="F131" t="str">
            <v>* ENSECADEIRA DA USINA - MD 1A. FASE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131</v>
          </cell>
          <cell r="B132">
            <v>0</v>
          </cell>
          <cell r="C132" t="str">
            <v>04.01.01</v>
          </cell>
          <cell r="E132">
            <v>4009106</v>
          </cell>
          <cell r="F132" t="str">
            <v>ENSEC. DA USINA - MD 1A.FASE - ENROCAMENTO</v>
          </cell>
          <cell r="G132" t="str">
            <v>M3</v>
          </cell>
          <cell r="H132">
            <v>15850</v>
          </cell>
          <cell r="I132">
            <v>1</v>
          </cell>
          <cell r="J132">
            <v>1</v>
          </cell>
          <cell r="K132">
            <v>1</v>
          </cell>
          <cell r="L132">
            <v>1</v>
          </cell>
          <cell r="M132">
            <v>0.74</v>
          </cell>
          <cell r="N132">
            <v>11729</v>
          </cell>
          <cell r="O132">
            <v>0.74</v>
          </cell>
          <cell r="P132">
            <v>11729</v>
          </cell>
        </row>
        <row r="133">
          <cell r="A133">
            <v>132</v>
          </cell>
          <cell r="B133">
            <v>0</v>
          </cell>
          <cell r="C133" t="str">
            <v>04.01.02</v>
          </cell>
          <cell r="E133">
            <v>4009151</v>
          </cell>
          <cell r="F133" t="str">
            <v>ENSEC. DA USINA - MD 1A.FASE - SOLO</v>
          </cell>
          <cell r="G133" t="str">
            <v>M3</v>
          </cell>
          <cell r="H133">
            <v>341242</v>
          </cell>
          <cell r="I133">
            <v>1</v>
          </cell>
          <cell r="J133">
            <v>1</v>
          </cell>
          <cell r="K133">
            <v>1</v>
          </cell>
          <cell r="L133">
            <v>1</v>
          </cell>
          <cell r="M133">
            <v>1.29</v>
          </cell>
          <cell r="N133">
            <v>440202.18</v>
          </cell>
          <cell r="O133">
            <v>1.29</v>
          </cell>
          <cell r="P133">
            <v>440202.18</v>
          </cell>
        </row>
        <row r="134">
          <cell r="A134">
            <v>133</v>
          </cell>
          <cell r="B134">
            <v>0</v>
          </cell>
          <cell r="C134" t="str">
            <v>04.01.02</v>
          </cell>
          <cell r="E134">
            <v>4009203</v>
          </cell>
          <cell r="F134" t="str">
            <v>ENSEC. DA USINA - MD 1A.FASE - TRANSICAO</v>
          </cell>
          <cell r="G134" t="str">
            <v>M3</v>
          </cell>
          <cell r="H134">
            <v>23700</v>
          </cell>
          <cell r="I134">
            <v>1</v>
          </cell>
          <cell r="J134">
            <v>1</v>
          </cell>
          <cell r="K134">
            <v>1</v>
          </cell>
          <cell r="L134">
            <v>1</v>
          </cell>
          <cell r="M134">
            <v>1.41</v>
          </cell>
          <cell r="N134">
            <v>33417</v>
          </cell>
          <cell r="O134">
            <v>1.41</v>
          </cell>
          <cell r="P134">
            <v>33417</v>
          </cell>
        </row>
        <row r="135">
          <cell r="A135">
            <v>134</v>
          </cell>
          <cell r="B135">
            <v>0</v>
          </cell>
          <cell r="C135" t="str">
            <v>04.01.03</v>
          </cell>
          <cell r="E135">
            <v>4009225</v>
          </cell>
          <cell r="F135" t="str">
            <v>ENSEC. DA USINA - MD 1A.FASE - RIP RAP</v>
          </cell>
          <cell r="G135" t="str">
            <v>M3</v>
          </cell>
          <cell r="H135">
            <v>47400</v>
          </cell>
          <cell r="I135">
            <v>1</v>
          </cell>
          <cell r="J135">
            <v>1</v>
          </cell>
          <cell r="K135">
            <v>1</v>
          </cell>
          <cell r="L135">
            <v>1</v>
          </cell>
          <cell r="M135">
            <v>1.82</v>
          </cell>
          <cell r="N135">
            <v>86268</v>
          </cell>
          <cell r="O135">
            <v>1.82</v>
          </cell>
          <cell r="P135">
            <v>86268</v>
          </cell>
        </row>
        <row r="136">
          <cell r="A136">
            <v>135</v>
          </cell>
          <cell r="B136">
            <v>8</v>
          </cell>
          <cell r="E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A137">
            <v>136</v>
          </cell>
          <cell r="B137">
            <v>4</v>
          </cell>
          <cell r="C137" t="str">
            <v>04.02</v>
          </cell>
          <cell r="E137">
            <v>0</v>
          </cell>
          <cell r="F137" t="str">
            <v>* ENSECADEIRA DA USINA - MD-JUSANTE 2A.FASE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</row>
        <row r="138">
          <cell r="A138">
            <v>137</v>
          </cell>
          <cell r="B138">
            <v>0</v>
          </cell>
          <cell r="C138" t="str">
            <v>04.02.01</v>
          </cell>
          <cell r="E138">
            <v>4009247</v>
          </cell>
          <cell r="F138" t="str">
            <v>ENSEC. DA USINA - MD-JUSANTE-2A.FASE - ENROCAMENTO</v>
          </cell>
          <cell r="G138" t="str">
            <v>M3</v>
          </cell>
          <cell r="H138">
            <v>0</v>
          </cell>
          <cell r="I138">
            <v>1</v>
          </cell>
          <cell r="J138">
            <v>1</v>
          </cell>
          <cell r="K138">
            <v>1</v>
          </cell>
          <cell r="L138">
            <v>1</v>
          </cell>
          <cell r="M138">
            <v>1.47</v>
          </cell>
          <cell r="N138">
            <v>0</v>
          </cell>
          <cell r="O138">
            <v>1.47</v>
          </cell>
          <cell r="P138">
            <v>0</v>
          </cell>
        </row>
        <row r="139">
          <cell r="A139">
            <v>138</v>
          </cell>
          <cell r="B139">
            <v>0</v>
          </cell>
          <cell r="C139" t="str">
            <v>04.02.02</v>
          </cell>
          <cell r="E139">
            <v>4009269</v>
          </cell>
          <cell r="F139" t="str">
            <v>ENSEC. DA USINA - MD-JUSANTE 2A.FASE - SOLO</v>
          </cell>
          <cell r="G139" t="str">
            <v>M3</v>
          </cell>
          <cell r="H139">
            <v>412726</v>
          </cell>
          <cell r="I139">
            <v>1</v>
          </cell>
          <cell r="J139">
            <v>1</v>
          </cell>
          <cell r="K139">
            <v>1</v>
          </cell>
          <cell r="L139">
            <v>1</v>
          </cell>
          <cell r="M139">
            <v>1.29</v>
          </cell>
          <cell r="N139">
            <v>532416.54</v>
          </cell>
          <cell r="O139">
            <v>1.29</v>
          </cell>
          <cell r="P139">
            <v>532416.54</v>
          </cell>
        </row>
        <row r="140">
          <cell r="A140">
            <v>139</v>
          </cell>
          <cell r="B140">
            <v>0</v>
          </cell>
          <cell r="C140" t="str">
            <v>04.02.03</v>
          </cell>
          <cell r="E140">
            <v>4009281</v>
          </cell>
          <cell r="F140" t="str">
            <v>ENSEC. DA USINA - MD-JUSANTE 2A.FASE - TRANSICAO</v>
          </cell>
          <cell r="G140" t="str">
            <v>M3</v>
          </cell>
          <cell r="H140">
            <v>19000</v>
          </cell>
          <cell r="I140">
            <v>1</v>
          </cell>
          <cell r="J140">
            <v>1</v>
          </cell>
          <cell r="K140">
            <v>1</v>
          </cell>
          <cell r="L140">
            <v>1</v>
          </cell>
          <cell r="M140">
            <v>1.41</v>
          </cell>
          <cell r="N140">
            <v>26790</v>
          </cell>
          <cell r="O140">
            <v>1.41</v>
          </cell>
          <cell r="P140">
            <v>26790</v>
          </cell>
        </row>
        <row r="141">
          <cell r="A141">
            <v>140</v>
          </cell>
          <cell r="B141">
            <v>0</v>
          </cell>
          <cell r="C141" t="str">
            <v>04.02.04</v>
          </cell>
          <cell r="E141">
            <v>4009300</v>
          </cell>
          <cell r="F141" t="str">
            <v>ENSEC. DA USINA - MD-JUSANTE 2A.FASE - RIP RAP</v>
          </cell>
          <cell r="G141" t="str">
            <v>M3</v>
          </cell>
          <cell r="H141">
            <v>39000</v>
          </cell>
          <cell r="I141">
            <v>1</v>
          </cell>
          <cell r="J141">
            <v>1</v>
          </cell>
          <cell r="K141">
            <v>1</v>
          </cell>
          <cell r="L141">
            <v>1</v>
          </cell>
          <cell r="M141">
            <v>1.58</v>
          </cell>
          <cell r="N141">
            <v>61620</v>
          </cell>
          <cell r="O141">
            <v>1.58</v>
          </cell>
          <cell r="P141">
            <v>61620</v>
          </cell>
        </row>
        <row r="142">
          <cell r="A142">
            <v>141</v>
          </cell>
          <cell r="B142">
            <v>8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</row>
        <row r="143">
          <cell r="A143">
            <v>142</v>
          </cell>
          <cell r="B143">
            <v>4</v>
          </cell>
          <cell r="C143" t="str">
            <v>04.03</v>
          </cell>
          <cell r="E143">
            <v>0</v>
          </cell>
          <cell r="F143" t="str">
            <v>* CONSTRUCAO DE DIQUES - ME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</row>
        <row r="144">
          <cell r="A144">
            <v>143</v>
          </cell>
          <cell r="B144">
            <v>0</v>
          </cell>
          <cell r="C144" t="str">
            <v>04.03.01</v>
          </cell>
          <cell r="E144">
            <v>4009407</v>
          </cell>
          <cell r="F144" t="str">
            <v>CONSTRUCAO DE DIQUES - ME - ENROCAMENTO</v>
          </cell>
          <cell r="G144" t="str">
            <v>M3</v>
          </cell>
          <cell r="H144">
            <v>0</v>
          </cell>
          <cell r="I144">
            <v>1</v>
          </cell>
          <cell r="J144">
            <v>1</v>
          </cell>
          <cell r="K144">
            <v>1</v>
          </cell>
          <cell r="L144">
            <v>1</v>
          </cell>
          <cell r="M144">
            <v>1.47</v>
          </cell>
          <cell r="N144">
            <v>0</v>
          </cell>
          <cell r="O144">
            <v>1.47</v>
          </cell>
          <cell r="P144">
            <v>0</v>
          </cell>
        </row>
        <row r="145">
          <cell r="A145">
            <v>144</v>
          </cell>
          <cell r="B145">
            <v>0</v>
          </cell>
          <cell r="C145" t="str">
            <v>04.03.02</v>
          </cell>
          <cell r="E145">
            <v>4009504</v>
          </cell>
          <cell r="F145" t="str">
            <v>CONSTRUCAO DE DIQUES - ME - SOLO</v>
          </cell>
          <cell r="G145" t="str">
            <v>M3</v>
          </cell>
          <cell r="H145">
            <v>103810</v>
          </cell>
          <cell r="I145">
            <v>1</v>
          </cell>
          <cell r="J145">
            <v>1</v>
          </cell>
          <cell r="K145">
            <v>1</v>
          </cell>
          <cell r="L145">
            <v>1</v>
          </cell>
          <cell r="M145">
            <v>1.29</v>
          </cell>
          <cell r="N145">
            <v>133914.9</v>
          </cell>
          <cell r="O145">
            <v>1.29</v>
          </cell>
          <cell r="P145">
            <v>133914.9</v>
          </cell>
        </row>
        <row r="146">
          <cell r="A146">
            <v>145</v>
          </cell>
          <cell r="B146">
            <v>0</v>
          </cell>
          <cell r="C146" t="str">
            <v>04.03.03</v>
          </cell>
          <cell r="E146">
            <v>4009601</v>
          </cell>
          <cell r="F146" t="str">
            <v>CONSTRUCAO DE DIQUES - ME - TRANSICAO</v>
          </cell>
          <cell r="G146" t="str">
            <v>M3</v>
          </cell>
          <cell r="H146">
            <v>9700</v>
          </cell>
          <cell r="I146">
            <v>1</v>
          </cell>
          <cell r="J146">
            <v>1</v>
          </cell>
          <cell r="K146">
            <v>1</v>
          </cell>
          <cell r="L146">
            <v>1</v>
          </cell>
          <cell r="M146">
            <v>2.4900000000000002</v>
          </cell>
          <cell r="N146">
            <v>24153</v>
          </cell>
          <cell r="O146">
            <v>2.4900000000000002</v>
          </cell>
          <cell r="P146">
            <v>24153</v>
          </cell>
        </row>
        <row r="147">
          <cell r="A147">
            <v>146</v>
          </cell>
          <cell r="B147">
            <v>0</v>
          </cell>
          <cell r="C147" t="str">
            <v>04.03.04</v>
          </cell>
          <cell r="E147">
            <v>4009708</v>
          </cell>
          <cell r="F147" t="str">
            <v>CONSTRUCAO DE DIQUES - ME - RIP RAP</v>
          </cell>
          <cell r="G147" t="str">
            <v>M3</v>
          </cell>
          <cell r="H147">
            <v>19400</v>
          </cell>
          <cell r="I147">
            <v>1</v>
          </cell>
          <cell r="J147">
            <v>1</v>
          </cell>
          <cell r="K147">
            <v>1</v>
          </cell>
          <cell r="L147">
            <v>1</v>
          </cell>
          <cell r="M147">
            <v>1.58</v>
          </cell>
          <cell r="N147">
            <v>30652</v>
          </cell>
          <cell r="O147">
            <v>1.58</v>
          </cell>
          <cell r="P147">
            <v>30652</v>
          </cell>
        </row>
        <row r="148">
          <cell r="A148">
            <v>147</v>
          </cell>
          <cell r="B148">
            <v>8</v>
          </cell>
          <cell r="E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A149">
            <v>148</v>
          </cell>
          <cell r="B149">
            <v>4</v>
          </cell>
          <cell r="C149" t="str">
            <v>04.04</v>
          </cell>
          <cell r="E149">
            <v>0</v>
          </cell>
          <cell r="F149" t="str">
            <v>* ENSECADEIRA VERTEDOURO - ME - 1A. FASE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A150">
            <v>149</v>
          </cell>
          <cell r="B150">
            <v>0</v>
          </cell>
          <cell r="C150" t="str">
            <v>04.04.01</v>
          </cell>
          <cell r="E150">
            <v>4009720</v>
          </cell>
          <cell r="F150" t="str">
            <v>ENSEC. VERTEDOURO - ME - 1A. FASE - ENROCAMENTO</v>
          </cell>
          <cell r="G150" t="str">
            <v>M3</v>
          </cell>
          <cell r="H150">
            <v>11610</v>
          </cell>
          <cell r="I150">
            <v>1</v>
          </cell>
          <cell r="J150">
            <v>1</v>
          </cell>
          <cell r="K150">
            <v>1</v>
          </cell>
          <cell r="L150">
            <v>1</v>
          </cell>
          <cell r="M150">
            <v>0.74</v>
          </cell>
          <cell r="N150">
            <v>8591.4</v>
          </cell>
          <cell r="O150">
            <v>0.74</v>
          </cell>
          <cell r="P150">
            <v>8591.4</v>
          </cell>
        </row>
        <row r="151">
          <cell r="A151">
            <v>150</v>
          </cell>
          <cell r="B151">
            <v>0</v>
          </cell>
          <cell r="C151" t="str">
            <v>04.04.02</v>
          </cell>
          <cell r="E151">
            <v>4009742</v>
          </cell>
          <cell r="F151" t="str">
            <v>ENSEC. VERTEDOURO - ME - 1A. FASE - SOLO</v>
          </cell>
          <cell r="G151" t="str">
            <v>M3</v>
          </cell>
          <cell r="H151">
            <v>449100</v>
          </cell>
          <cell r="I151">
            <v>1</v>
          </cell>
          <cell r="J151">
            <v>1</v>
          </cell>
          <cell r="K151">
            <v>1</v>
          </cell>
          <cell r="L151">
            <v>1</v>
          </cell>
          <cell r="M151">
            <v>1.29</v>
          </cell>
          <cell r="N151">
            <v>579339</v>
          </cell>
          <cell r="O151">
            <v>1.29</v>
          </cell>
          <cell r="P151">
            <v>579339</v>
          </cell>
        </row>
        <row r="152">
          <cell r="A152">
            <v>151</v>
          </cell>
          <cell r="B152">
            <v>0</v>
          </cell>
          <cell r="C152" t="str">
            <v>04.04.03</v>
          </cell>
          <cell r="E152">
            <v>4009764</v>
          </cell>
          <cell r="F152" t="str">
            <v>ENSEC. VERTEDOURO - ME - 1A. FASE - TRANSICAO</v>
          </cell>
          <cell r="G152" t="str">
            <v>M3</v>
          </cell>
          <cell r="H152">
            <v>29000</v>
          </cell>
          <cell r="I152">
            <v>1</v>
          </cell>
          <cell r="J152">
            <v>1</v>
          </cell>
          <cell r="K152">
            <v>1</v>
          </cell>
          <cell r="L152">
            <v>1</v>
          </cell>
          <cell r="M152">
            <v>2.5099999999999998</v>
          </cell>
          <cell r="N152">
            <v>72790</v>
          </cell>
          <cell r="O152">
            <v>2.5099999999999998</v>
          </cell>
          <cell r="P152">
            <v>72790</v>
          </cell>
        </row>
        <row r="153">
          <cell r="A153">
            <v>152</v>
          </cell>
          <cell r="B153">
            <v>0</v>
          </cell>
          <cell r="C153" t="str">
            <v>04.04.04</v>
          </cell>
          <cell r="E153">
            <v>4009786</v>
          </cell>
          <cell r="F153" t="str">
            <v>ENSEC. VERTEDOURO - ME - 1A. FASE - RIP RAP</v>
          </cell>
          <cell r="G153" t="str">
            <v>M3</v>
          </cell>
          <cell r="H153">
            <v>58000</v>
          </cell>
          <cell r="I153">
            <v>1</v>
          </cell>
          <cell r="J153">
            <v>1</v>
          </cell>
          <cell r="K153">
            <v>1</v>
          </cell>
          <cell r="L153">
            <v>1</v>
          </cell>
          <cell r="M153">
            <v>1.58</v>
          </cell>
          <cell r="N153">
            <v>91640</v>
          </cell>
          <cell r="O153">
            <v>1.58</v>
          </cell>
          <cell r="P153">
            <v>91640</v>
          </cell>
        </row>
        <row r="154">
          <cell r="A154">
            <v>153</v>
          </cell>
          <cell r="B154">
            <v>8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A155">
            <v>154</v>
          </cell>
          <cell r="B155">
            <v>4</v>
          </cell>
          <cell r="C155" t="str">
            <v>04.05</v>
          </cell>
          <cell r="E155">
            <v>0</v>
          </cell>
          <cell r="F155" t="str">
            <v>* ENSECADEIRA VERTEDOURO - ME - 2A. FASE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</row>
        <row r="156">
          <cell r="A156">
            <v>155</v>
          </cell>
          <cell r="B156">
            <v>0</v>
          </cell>
          <cell r="C156" t="str">
            <v>04.05.01</v>
          </cell>
          <cell r="E156">
            <v>4009805</v>
          </cell>
          <cell r="F156" t="str">
            <v>ENSEC. VERTEDOURO - ME - 2A. FASE - ENROCAMENTO</v>
          </cell>
          <cell r="G156" t="str">
            <v>M3</v>
          </cell>
          <cell r="H156">
            <v>0</v>
          </cell>
          <cell r="I156">
            <v>1</v>
          </cell>
          <cell r="J156">
            <v>1</v>
          </cell>
          <cell r="K156">
            <v>1</v>
          </cell>
          <cell r="L156">
            <v>1</v>
          </cell>
          <cell r="M156">
            <v>1.47</v>
          </cell>
          <cell r="N156">
            <v>0</v>
          </cell>
          <cell r="O156">
            <v>1.47</v>
          </cell>
          <cell r="P156">
            <v>0</v>
          </cell>
        </row>
        <row r="157">
          <cell r="A157">
            <v>156</v>
          </cell>
          <cell r="B157">
            <v>0</v>
          </cell>
          <cell r="C157" t="str">
            <v>04.05.02</v>
          </cell>
          <cell r="E157">
            <v>4009827</v>
          </cell>
          <cell r="F157" t="str">
            <v>ENSEC. VERTEDOURO - ME - 2A. FASE - SOLO</v>
          </cell>
          <cell r="G157" t="str">
            <v>M3</v>
          </cell>
          <cell r="H157">
            <v>185770</v>
          </cell>
          <cell r="I157">
            <v>1</v>
          </cell>
          <cell r="J157">
            <v>1</v>
          </cell>
          <cell r="K157">
            <v>1</v>
          </cell>
          <cell r="L157">
            <v>1</v>
          </cell>
          <cell r="M157">
            <v>1.29</v>
          </cell>
          <cell r="N157">
            <v>239643.3</v>
          </cell>
          <cell r="O157">
            <v>1.29</v>
          </cell>
          <cell r="P157">
            <v>239643.3</v>
          </cell>
        </row>
        <row r="158">
          <cell r="A158">
            <v>157</v>
          </cell>
          <cell r="B158">
            <v>0</v>
          </cell>
          <cell r="C158" t="str">
            <v>04.05.03</v>
          </cell>
          <cell r="E158">
            <v>4009849</v>
          </cell>
          <cell r="F158" t="str">
            <v>ENSEC. VERTEDOURO - ME - 2A. FASE - TRANSICAO</v>
          </cell>
          <cell r="G158" t="str">
            <v>M3</v>
          </cell>
          <cell r="H158">
            <v>11500</v>
          </cell>
          <cell r="I158">
            <v>1</v>
          </cell>
          <cell r="J158">
            <v>1</v>
          </cell>
          <cell r="K158">
            <v>1</v>
          </cell>
          <cell r="L158">
            <v>1</v>
          </cell>
          <cell r="M158">
            <v>2.5099999999999998</v>
          </cell>
          <cell r="N158">
            <v>28865</v>
          </cell>
          <cell r="O158">
            <v>2.5099999999999998</v>
          </cell>
          <cell r="P158">
            <v>28865</v>
          </cell>
        </row>
        <row r="159">
          <cell r="A159">
            <v>158</v>
          </cell>
          <cell r="B159">
            <v>0</v>
          </cell>
          <cell r="C159" t="str">
            <v>04.05.04</v>
          </cell>
          <cell r="E159">
            <v>4009861</v>
          </cell>
          <cell r="F159" t="str">
            <v>ENSEC. VERTEDOURO - ME - 2A. FASE - RIP RAP</v>
          </cell>
          <cell r="G159" t="str">
            <v>M3</v>
          </cell>
          <cell r="H159">
            <v>23000</v>
          </cell>
          <cell r="I159">
            <v>1</v>
          </cell>
          <cell r="J159">
            <v>1</v>
          </cell>
          <cell r="K159">
            <v>1</v>
          </cell>
          <cell r="L159">
            <v>1</v>
          </cell>
          <cell r="M159">
            <v>1.58</v>
          </cell>
          <cell r="N159">
            <v>36340</v>
          </cell>
          <cell r="O159">
            <v>1.58</v>
          </cell>
          <cell r="P159">
            <v>36340</v>
          </cell>
        </row>
        <row r="160">
          <cell r="A160">
            <v>159</v>
          </cell>
          <cell r="B160">
            <v>8</v>
          </cell>
          <cell r="E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</row>
        <row r="161">
          <cell r="A161">
            <v>160</v>
          </cell>
          <cell r="B161">
            <v>4</v>
          </cell>
          <cell r="C161" t="str">
            <v>04.06</v>
          </cell>
          <cell r="E161">
            <v>0</v>
          </cell>
          <cell r="F161" t="str">
            <v>* ENSECADEIRA MONTANTE (MD) - FASE 1AA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</row>
        <row r="162">
          <cell r="A162">
            <v>161</v>
          </cell>
          <cell r="B162">
            <v>0</v>
          </cell>
          <cell r="C162" t="str">
            <v>04.06.01</v>
          </cell>
          <cell r="E162">
            <v>4009902</v>
          </cell>
          <cell r="F162" t="str">
            <v>ENSEC. MONTANTE (MD) - FASE 1AA - ENROCAMENTO</v>
          </cell>
          <cell r="G162" t="str">
            <v>M3</v>
          </cell>
          <cell r="H162">
            <v>0</v>
          </cell>
          <cell r="I162">
            <v>1</v>
          </cell>
          <cell r="J162">
            <v>1</v>
          </cell>
          <cell r="K162">
            <v>1</v>
          </cell>
          <cell r="L162">
            <v>1</v>
          </cell>
          <cell r="M162">
            <v>1.47</v>
          </cell>
          <cell r="N162">
            <v>0</v>
          </cell>
          <cell r="O162">
            <v>1.47</v>
          </cell>
          <cell r="P162">
            <v>0</v>
          </cell>
        </row>
        <row r="163">
          <cell r="A163">
            <v>162</v>
          </cell>
          <cell r="B163">
            <v>0</v>
          </cell>
          <cell r="C163" t="str">
            <v>04.06.02</v>
          </cell>
          <cell r="E163">
            <v>4009924</v>
          </cell>
          <cell r="F163" t="str">
            <v>ENSEC. MONTANTE (MD) - FASE 1AA - SOLO</v>
          </cell>
          <cell r="G163" t="str">
            <v>M3</v>
          </cell>
          <cell r="H163">
            <v>0</v>
          </cell>
          <cell r="I163">
            <v>1</v>
          </cell>
          <cell r="J163">
            <v>1</v>
          </cell>
          <cell r="K163">
            <v>1</v>
          </cell>
          <cell r="L163">
            <v>1</v>
          </cell>
          <cell r="M163">
            <v>1.18</v>
          </cell>
          <cell r="N163">
            <v>0</v>
          </cell>
          <cell r="O163">
            <v>1.18</v>
          </cell>
          <cell r="P163">
            <v>0</v>
          </cell>
        </row>
        <row r="164">
          <cell r="A164">
            <v>163</v>
          </cell>
          <cell r="B164">
            <v>0</v>
          </cell>
          <cell r="C164" t="str">
            <v>04.06.03</v>
          </cell>
          <cell r="E164">
            <v>4009946</v>
          </cell>
          <cell r="F164" t="str">
            <v>ENSEC. MONTANTE (MD) - FASE 1AA - TRANSICAO</v>
          </cell>
          <cell r="G164" t="str">
            <v>M3</v>
          </cell>
          <cell r="H164">
            <v>0</v>
          </cell>
          <cell r="I164">
            <v>1</v>
          </cell>
          <cell r="J164">
            <v>1</v>
          </cell>
          <cell r="K164">
            <v>1</v>
          </cell>
          <cell r="L164">
            <v>1</v>
          </cell>
          <cell r="M164">
            <v>2.09</v>
          </cell>
          <cell r="N164">
            <v>0</v>
          </cell>
          <cell r="O164">
            <v>2.09</v>
          </cell>
          <cell r="P164">
            <v>0</v>
          </cell>
        </row>
        <row r="165">
          <cell r="A165">
            <v>164</v>
          </cell>
          <cell r="B165">
            <v>0</v>
          </cell>
          <cell r="C165" t="str">
            <v>04.06.04</v>
          </cell>
          <cell r="E165">
            <v>4009968</v>
          </cell>
          <cell r="F165" t="str">
            <v>ENSEC. MONTANTE (MD) - FASE 1AA - RIP RAP</v>
          </cell>
          <cell r="G165" t="str">
            <v>M3</v>
          </cell>
          <cell r="H165">
            <v>0</v>
          </cell>
          <cell r="I165">
            <v>1</v>
          </cell>
          <cell r="J165">
            <v>1</v>
          </cell>
          <cell r="K165">
            <v>1</v>
          </cell>
          <cell r="L165">
            <v>1</v>
          </cell>
          <cell r="M165">
            <v>4.1500000000000004</v>
          </cell>
          <cell r="N165">
            <v>0</v>
          </cell>
          <cell r="O165">
            <v>4.1500000000000004</v>
          </cell>
          <cell r="P165">
            <v>0</v>
          </cell>
        </row>
        <row r="166">
          <cell r="A166">
            <v>165</v>
          </cell>
          <cell r="B166">
            <v>8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A167">
            <v>166</v>
          </cell>
          <cell r="B167">
            <v>4</v>
          </cell>
          <cell r="C167" t="str">
            <v>04.07</v>
          </cell>
          <cell r="E167">
            <v>0</v>
          </cell>
          <cell r="F167" t="str">
            <v>* ENSECADEIRA MONTANTE (ME) - FASE 1D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>
            <v>167</v>
          </cell>
          <cell r="B168">
            <v>0</v>
          </cell>
          <cell r="C168" t="str">
            <v>04.07.01</v>
          </cell>
          <cell r="E168">
            <v>4010003</v>
          </cell>
          <cell r="F168" t="str">
            <v>ENSEC. MONTANTE (ME) - FASE 1D - ENROCAMENTO</v>
          </cell>
          <cell r="G168" t="str">
            <v>M3</v>
          </cell>
          <cell r="H168">
            <v>0</v>
          </cell>
          <cell r="I168">
            <v>1</v>
          </cell>
          <cell r="J168">
            <v>1</v>
          </cell>
          <cell r="K168">
            <v>1</v>
          </cell>
          <cell r="L168">
            <v>1</v>
          </cell>
          <cell r="M168">
            <v>1.47</v>
          </cell>
          <cell r="N168">
            <v>0</v>
          </cell>
          <cell r="O168">
            <v>1.47</v>
          </cell>
          <cell r="P168">
            <v>0</v>
          </cell>
        </row>
        <row r="169">
          <cell r="A169">
            <v>168</v>
          </cell>
          <cell r="B169">
            <v>0</v>
          </cell>
          <cell r="C169" t="str">
            <v>04.07.02</v>
          </cell>
          <cell r="E169">
            <v>4010025</v>
          </cell>
          <cell r="F169" t="str">
            <v>ENSEC. MONTANTE (ME) - FASE 1D - SOLO</v>
          </cell>
          <cell r="G169" t="str">
            <v>M3</v>
          </cell>
          <cell r="H169">
            <v>0</v>
          </cell>
          <cell r="I169">
            <v>1</v>
          </cell>
          <cell r="J169">
            <v>1</v>
          </cell>
          <cell r="K169">
            <v>1</v>
          </cell>
          <cell r="L169">
            <v>1</v>
          </cell>
          <cell r="M169">
            <v>1.18</v>
          </cell>
          <cell r="N169">
            <v>0</v>
          </cell>
          <cell r="O169">
            <v>1.18</v>
          </cell>
          <cell r="P169">
            <v>0</v>
          </cell>
        </row>
        <row r="170">
          <cell r="A170">
            <v>169</v>
          </cell>
          <cell r="B170">
            <v>0</v>
          </cell>
          <cell r="C170" t="str">
            <v>04.07.03</v>
          </cell>
          <cell r="E170">
            <v>4010047</v>
          </cell>
          <cell r="F170" t="str">
            <v>ENSEC. MONTANTE (ME) - FASE 1D - TRANSICAO</v>
          </cell>
          <cell r="G170" t="str">
            <v>M3</v>
          </cell>
          <cell r="H170">
            <v>0</v>
          </cell>
          <cell r="I170">
            <v>1</v>
          </cell>
          <cell r="J170">
            <v>1</v>
          </cell>
          <cell r="K170">
            <v>1</v>
          </cell>
          <cell r="L170">
            <v>1</v>
          </cell>
          <cell r="M170">
            <v>2.09</v>
          </cell>
          <cell r="N170">
            <v>0</v>
          </cell>
          <cell r="O170">
            <v>2.09</v>
          </cell>
          <cell r="P170">
            <v>0</v>
          </cell>
        </row>
        <row r="171">
          <cell r="A171">
            <v>170</v>
          </cell>
          <cell r="B171">
            <v>0</v>
          </cell>
          <cell r="C171" t="str">
            <v>04.07.04</v>
          </cell>
          <cell r="E171">
            <v>4010069</v>
          </cell>
          <cell r="F171" t="str">
            <v>ENSEC. MONTANTE (ME) - FASE 1D - RIP RAP</v>
          </cell>
          <cell r="G171" t="str">
            <v>M3</v>
          </cell>
          <cell r="H171">
            <v>0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4.1500000000000004</v>
          </cell>
          <cell r="N171">
            <v>0</v>
          </cell>
          <cell r="O171">
            <v>4.1500000000000004</v>
          </cell>
          <cell r="P171">
            <v>0</v>
          </cell>
        </row>
        <row r="172">
          <cell r="A172">
            <v>171</v>
          </cell>
          <cell r="B172">
            <v>8</v>
          </cell>
          <cell r="E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3">
          <cell r="A173">
            <v>172</v>
          </cell>
          <cell r="B173">
            <v>4</v>
          </cell>
          <cell r="C173" t="str">
            <v>04.08</v>
          </cell>
          <cell r="E173">
            <v>0</v>
          </cell>
          <cell r="F173" t="str">
            <v>* PRE-ENSECADEIRA MONTANTE (LR) - ELEV.136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</row>
        <row r="174">
          <cell r="A174">
            <v>173</v>
          </cell>
          <cell r="B174">
            <v>0</v>
          </cell>
          <cell r="C174" t="str">
            <v>04.08.01</v>
          </cell>
          <cell r="E174">
            <v>4010100</v>
          </cell>
          <cell r="F174" t="str">
            <v>PRE-ENSEC. MONT.(LR) - ELEV.136 - ENROCAMENTO</v>
          </cell>
          <cell r="G174" t="str">
            <v>M3</v>
          </cell>
          <cell r="H174">
            <v>273450</v>
          </cell>
          <cell r="I174">
            <v>1</v>
          </cell>
          <cell r="J174">
            <v>1</v>
          </cell>
          <cell r="K174">
            <v>1</v>
          </cell>
          <cell r="L174">
            <v>1</v>
          </cell>
          <cell r="M174">
            <v>0.75</v>
          </cell>
          <cell r="N174">
            <v>205087.5</v>
          </cell>
          <cell r="O174">
            <v>0.75</v>
          </cell>
          <cell r="P174">
            <v>205087.5</v>
          </cell>
        </row>
        <row r="175">
          <cell r="A175">
            <v>174</v>
          </cell>
          <cell r="B175">
            <v>0</v>
          </cell>
          <cell r="C175" t="str">
            <v>04.08.02</v>
          </cell>
          <cell r="E175">
            <v>4010122</v>
          </cell>
          <cell r="F175" t="str">
            <v>PRE-ENSEC. MONT.(LR) - ELEV.136 - SOLO</v>
          </cell>
          <cell r="G175" t="str">
            <v>M3</v>
          </cell>
          <cell r="H175">
            <v>418800</v>
          </cell>
          <cell r="I175">
            <v>1</v>
          </cell>
          <cell r="J175">
            <v>1</v>
          </cell>
          <cell r="K175">
            <v>1</v>
          </cell>
          <cell r="L175">
            <v>1</v>
          </cell>
          <cell r="M175">
            <v>0.81</v>
          </cell>
          <cell r="N175">
            <v>339228</v>
          </cell>
          <cell r="O175">
            <v>0.81</v>
          </cell>
          <cell r="P175">
            <v>339228</v>
          </cell>
        </row>
        <row r="176">
          <cell r="A176">
            <v>175</v>
          </cell>
          <cell r="B176">
            <v>0</v>
          </cell>
          <cell r="C176" t="str">
            <v>04.08.03</v>
          </cell>
          <cell r="E176">
            <v>4010144</v>
          </cell>
          <cell r="F176" t="str">
            <v>PRE-ENSEC. MONT.(LR) - ELEV.136 - TRANSICAO</v>
          </cell>
          <cell r="G176" t="str">
            <v>M3</v>
          </cell>
          <cell r="H176">
            <v>7900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1.02</v>
          </cell>
          <cell r="N176">
            <v>8058</v>
          </cell>
          <cell r="O176">
            <v>1.02</v>
          </cell>
          <cell r="P176">
            <v>8058</v>
          </cell>
        </row>
        <row r="177">
          <cell r="A177">
            <v>176</v>
          </cell>
          <cell r="B177">
            <v>0</v>
          </cell>
          <cell r="C177" t="str">
            <v>04.08.04</v>
          </cell>
          <cell r="E177">
            <v>4010166</v>
          </cell>
          <cell r="F177" t="str">
            <v>PRE-ENSEC. MONT.(LR) - ELEV.136 - RIP RAP</v>
          </cell>
          <cell r="G177" t="str">
            <v>M3</v>
          </cell>
          <cell r="H177">
            <v>0</v>
          </cell>
          <cell r="I177">
            <v>1</v>
          </cell>
          <cell r="J177">
            <v>1</v>
          </cell>
          <cell r="K177">
            <v>1</v>
          </cell>
          <cell r="L177">
            <v>1</v>
          </cell>
          <cell r="M177">
            <v>4.3899999999999997</v>
          </cell>
          <cell r="N177">
            <v>0</v>
          </cell>
          <cell r="O177">
            <v>4.3899999999999997</v>
          </cell>
          <cell r="P177">
            <v>0</v>
          </cell>
        </row>
        <row r="178">
          <cell r="A178">
            <v>177</v>
          </cell>
          <cell r="B178">
            <v>8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</row>
        <row r="179">
          <cell r="A179">
            <v>178</v>
          </cell>
          <cell r="B179">
            <v>4</v>
          </cell>
          <cell r="C179" t="str">
            <v>04.09</v>
          </cell>
          <cell r="E179">
            <v>0</v>
          </cell>
          <cell r="F179" t="str">
            <v>* ENSECADEIRA MONTANTE (LR ALT 151) - TR 100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</row>
        <row r="180">
          <cell r="A180">
            <v>179</v>
          </cell>
          <cell r="B180">
            <v>0</v>
          </cell>
          <cell r="C180" t="str">
            <v>04.09.01</v>
          </cell>
          <cell r="E180">
            <v>4010207</v>
          </cell>
          <cell r="F180" t="str">
            <v>ENSEC. MONTANTE (LR ALT 151) - TR 100 - ENROCAMENTO</v>
          </cell>
          <cell r="G180" t="str">
            <v>M3</v>
          </cell>
          <cell r="H180">
            <v>0</v>
          </cell>
          <cell r="I180">
            <v>1</v>
          </cell>
          <cell r="J180">
            <v>1</v>
          </cell>
          <cell r="K180">
            <v>1</v>
          </cell>
          <cell r="L180">
            <v>1</v>
          </cell>
          <cell r="M180">
            <v>4.26</v>
          </cell>
          <cell r="N180">
            <v>0</v>
          </cell>
          <cell r="O180">
            <v>4.26</v>
          </cell>
          <cell r="P180">
            <v>0</v>
          </cell>
        </row>
        <row r="181">
          <cell r="A181">
            <v>180</v>
          </cell>
          <cell r="B181">
            <v>0</v>
          </cell>
          <cell r="C181" t="str">
            <v>04.09.02</v>
          </cell>
          <cell r="E181">
            <v>4010229</v>
          </cell>
          <cell r="F181" t="str">
            <v>ENSEC. MONTANTE (LR ALT 151) - TR 100 - SOLO</v>
          </cell>
          <cell r="G181" t="str">
            <v>M3</v>
          </cell>
          <cell r="H181">
            <v>216320</v>
          </cell>
          <cell r="I181">
            <v>1</v>
          </cell>
          <cell r="J181">
            <v>1</v>
          </cell>
          <cell r="K181">
            <v>1</v>
          </cell>
          <cell r="L181">
            <v>1</v>
          </cell>
          <cell r="M181">
            <v>1.29</v>
          </cell>
          <cell r="N181">
            <v>279052.79999999999</v>
          </cell>
          <cell r="O181">
            <v>1.29</v>
          </cell>
          <cell r="P181">
            <v>279052.79999999999</v>
          </cell>
        </row>
        <row r="182">
          <cell r="A182">
            <v>181</v>
          </cell>
          <cell r="B182">
            <v>0</v>
          </cell>
          <cell r="C182" t="str">
            <v>04.09.03</v>
          </cell>
          <cell r="E182">
            <v>4010241</v>
          </cell>
          <cell r="F182" t="str">
            <v>ENSEC. MONTANTE (LR ALT 151) - TR 100 - TRANSICAO</v>
          </cell>
          <cell r="G182" t="str">
            <v>M3</v>
          </cell>
          <cell r="H182">
            <v>16660</v>
          </cell>
          <cell r="I182">
            <v>1</v>
          </cell>
          <cell r="J182">
            <v>1</v>
          </cell>
          <cell r="K182">
            <v>1</v>
          </cell>
          <cell r="L182">
            <v>1</v>
          </cell>
          <cell r="M182">
            <v>2.5099999999999998</v>
          </cell>
          <cell r="N182">
            <v>41816.6</v>
          </cell>
          <cell r="O182">
            <v>2.5099999999999998</v>
          </cell>
          <cell r="P182">
            <v>41816.6</v>
          </cell>
        </row>
        <row r="183">
          <cell r="A183">
            <v>182</v>
          </cell>
          <cell r="B183">
            <v>0</v>
          </cell>
          <cell r="C183" t="str">
            <v>04.09.04</v>
          </cell>
          <cell r="E183">
            <v>4010263</v>
          </cell>
          <cell r="F183" t="str">
            <v>ENSEC. MONTANTE (LR ALT 151) - TR 100 - RIP RAP</v>
          </cell>
          <cell r="G183" t="str">
            <v>M3</v>
          </cell>
          <cell r="H183">
            <v>33320</v>
          </cell>
          <cell r="I183">
            <v>1</v>
          </cell>
          <cell r="J183">
            <v>1</v>
          </cell>
          <cell r="K183">
            <v>1</v>
          </cell>
          <cell r="L183">
            <v>1</v>
          </cell>
          <cell r="M183">
            <v>1.58</v>
          </cell>
          <cell r="N183">
            <v>52645.599999999999</v>
          </cell>
          <cell r="O183">
            <v>1.58</v>
          </cell>
          <cell r="P183">
            <v>52645.599999999999</v>
          </cell>
        </row>
        <row r="184">
          <cell r="A184">
            <v>183</v>
          </cell>
          <cell r="B184">
            <v>8</v>
          </cell>
          <cell r="E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A185">
            <v>184</v>
          </cell>
          <cell r="B185">
            <v>4</v>
          </cell>
          <cell r="C185" t="str">
            <v>04.10</v>
          </cell>
          <cell r="E185">
            <v>0</v>
          </cell>
          <cell r="F185" t="str">
            <v>* ENSECADEIRA JUSANTE (MD) - FASE 1C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185</v>
          </cell>
          <cell r="B186">
            <v>0</v>
          </cell>
          <cell r="C186" t="str">
            <v>04.10.01</v>
          </cell>
          <cell r="E186">
            <v>4010304</v>
          </cell>
          <cell r="F186" t="str">
            <v>ENSEC. JUSANTE (MD) - FASE 1C - ENROCAMENTO</v>
          </cell>
          <cell r="G186" t="str">
            <v>M3</v>
          </cell>
          <cell r="H186">
            <v>0</v>
          </cell>
          <cell r="I186">
            <v>1</v>
          </cell>
          <cell r="J186">
            <v>1</v>
          </cell>
          <cell r="K186">
            <v>1</v>
          </cell>
          <cell r="L186">
            <v>1</v>
          </cell>
          <cell r="M186">
            <v>1.47</v>
          </cell>
          <cell r="N186">
            <v>0</v>
          </cell>
          <cell r="O186">
            <v>1.47</v>
          </cell>
          <cell r="P186">
            <v>0</v>
          </cell>
        </row>
        <row r="187">
          <cell r="A187">
            <v>186</v>
          </cell>
          <cell r="B187">
            <v>0</v>
          </cell>
          <cell r="C187" t="str">
            <v>04.10.02</v>
          </cell>
          <cell r="E187">
            <v>4010326</v>
          </cell>
          <cell r="F187" t="str">
            <v>ENSEC. JUSANTE (MD) - FASE 1C - SOLO</v>
          </cell>
          <cell r="G187" t="str">
            <v>M3</v>
          </cell>
          <cell r="H187">
            <v>0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1.18</v>
          </cell>
          <cell r="N187">
            <v>0</v>
          </cell>
          <cell r="O187">
            <v>1.18</v>
          </cell>
          <cell r="P187">
            <v>0</v>
          </cell>
        </row>
        <row r="188">
          <cell r="A188">
            <v>187</v>
          </cell>
          <cell r="B188">
            <v>0</v>
          </cell>
          <cell r="C188" t="str">
            <v>04.10.03</v>
          </cell>
          <cell r="E188">
            <v>4010348</v>
          </cell>
          <cell r="F188" t="str">
            <v>ENSEC. JUSANTE (MD) - FASE 1C - TRANSICAO</v>
          </cell>
          <cell r="G188" t="str">
            <v>M3</v>
          </cell>
          <cell r="H188">
            <v>0</v>
          </cell>
          <cell r="I188">
            <v>1</v>
          </cell>
          <cell r="J188">
            <v>1</v>
          </cell>
          <cell r="K188">
            <v>1</v>
          </cell>
          <cell r="L188">
            <v>1</v>
          </cell>
          <cell r="M188">
            <v>2.09</v>
          </cell>
          <cell r="N188">
            <v>0</v>
          </cell>
          <cell r="O188">
            <v>2.09</v>
          </cell>
          <cell r="P188">
            <v>0</v>
          </cell>
        </row>
        <row r="189">
          <cell r="A189">
            <v>188</v>
          </cell>
          <cell r="B189">
            <v>0</v>
          </cell>
          <cell r="C189" t="str">
            <v>04.10.04</v>
          </cell>
          <cell r="E189">
            <v>4010360</v>
          </cell>
          <cell r="F189" t="str">
            <v>ENSEC. JUSANTE (MD) - FASE 1C - RIP RAP</v>
          </cell>
          <cell r="G189" t="str">
            <v>M3</v>
          </cell>
          <cell r="H189">
            <v>0</v>
          </cell>
          <cell r="I189">
            <v>1</v>
          </cell>
          <cell r="J189">
            <v>1</v>
          </cell>
          <cell r="K189">
            <v>1</v>
          </cell>
          <cell r="L189">
            <v>1</v>
          </cell>
          <cell r="M189">
            <v>4.1500000000000004</v>
          </cell>
          <cell r="N189">
            <v>0</v>
          </cell>
          <cell r="O189">
            <v>4.1500000000000004</v>
          </cell>
          <cell r="P189">
            <v>0</v>
          </cell>
        </row>
        <row r="190">
          <cell r="A190">
            <v>189</v>
          </cell>
          <cell r="B190">
            <v>8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A191">
            <v>190</v>
          </cell>
          <cell r="B191">
            <v>4</v>
          </cell>
          <cell r="C191" t="str">
            <v>04.11</v>
          </cell>
          <cell r="E191">
            <v>0</v>
          </cell>
          <cell r="F191" t="str">
            <v>* ENSECADEIRA JUSANTE (ME) - FASE 1D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</row>
        <row r="192">
          <cell r="A192">
            <v>191</v>
          </cell>
          <cell r="B192">
            <v>0</v>
          </cell>
          <cell r="C192" t="str">
            <v>04.11.01</v>
          </cell>
          <cell r="E192">
            <v>4010401</v>
          </cell>
          <cell r="F192" t="str">
            <v>ENSEC. JUSANTE (ME) - FASE 1D - ENROCAMENTO</v>
          </cell>
          <cell r="G192" t="str">
            <v>M3</v>
          </cell>
          <cell r="H192">
            <v>0</v>
          </cell>
          <cell r="I192">
            <v>1</v>
          </cell>
          <cell r="J192">
            <v>1</v>
          </cell>
          <cell r="K192">
            <v>1</v>
          </cell>
          <cell r="L192">
            <v>1</v>
          </cell>
          <cell r="M192">
            <v>0.67</v>
          </cell>
          <cell r="N192">
            <v>0</v>
          </cell>
          <cell r="O192">
            <v>0.67</v>
          </cell>
          <cell r="P192">
            <v>0</v>
          </cell>
        </row>
        <row r="193">
          <cell r="A193">
            <v>192</v>
          </cell>
          <cell r="B193">
            <v>0</v>
          </cell>
          <cell r="C193" t="str">
            <v>04.11.02</v>
          </cell>
          <cell r="E193">
            <v>4010423</v>
          </cell>
          <cell r="F193" t="str">
            <v>ENSEC. JUSANTE (ME) - FASE 1D - SOLO</v>
          </cell>
          <cell r="G193" t="str">
            <v>M3</v>
          </cell>
          <cell r="H193">
            <v>0</v>
          </cell>
          <cell r="I193">
            <v>1</v>
          </cell>
          <cell r="J193">
            <v>1</v>
          </cell>
          <cell r="K193">
            <v>1</v>
          </cell>
          <cell r="L193">
            <v>1</v>
          </cell>
          <cell r="M193">
            <v>1.18</v>
          </cell>
          <cell r="N193">
            <v>0</v>
          </cell>
          <cell r="O193">
            <v>1.18</v>
          </cell>
          <cell r="P193">
            <v>0</v>
          </cell>
        </row>
        <row r="194">
          <cell r="A194">
            <v>193</v>
          </cell>
          <cell r="B194">
            <v>0</v>
          </cell>
          <cell r="C194" t="str">
            <v>04.11.03</v>
          </cell>
          <cell r="E194">
            <v>4010445</v>
          </cell>
          <cell r="F194" t="str">
            <v>ENSEC. JUSANTE (ME) - FASE 1D - TRANSICAO</v>
          </cell>
          <cell r="G194" t="str">
            <v>M3</v>
          </cell>
          <cell r="H194">
            <v>0</v>
          </cell>
          <cell r="I194">
            <v>1</v>
          </cell>
          <cell r="J194">
            <v>1</v>
          </cell>
          <cell r="K194">
            <v>1</v>
          </cell>
          <cell r="L194">
            <v>1</v>
          </cell>
          <cell r="M194">
            <v>2.09</v>
          </cell>
          <cell r="N194">
            <v>0</v>
          </cell>
          <cell r="O194">
            <v>2.09</v>
          </cell>
          <cell r="P194">
            <v>0</v>
          </cell>
        </row>
        <row r="195">
          <cell r="A195">
            <v>194</v>
          </cell>
          <cell r="B195">
            <v>0</v>
          </cell>
          <cell r="C195" t="str">
            <v>04.11.04</v>
          </cell>
          <cell r="E195">
            <v>4010467</v>
          </cell>
          <cell r="F195" t="str">
            <v>ENSEC. JUSANTE (ME) - FASE 1D - RIP RAP</v>
          </cell>
          <cell r="G195" t="str">
            <v>M3</v>
          </cell>
          <cell r="H195">
            <v>0</v>
          </cell>
          <cell r="I195">
            <v>1</v>
          </cell>
          <cell r="J195">
            <v>1</v>
          </cell>
          <cell r="K195">
            <v>1</v>
          </cell>
          <cell r="L195">
            <v>1</v>
          </cell>
          <cell r="M195">
            <v>4.1500000000000004</v>
          </cell>
          <cell r="N195">
            <v>0</v>
          </cell>
          <cell r="O195">
            <v>4.1500000000000004</v>
          </cell>
          <cell r="P195">
            <v>0</v>
          </cell>
        </row>
        <row r="196">
          <cell r="A196">
            <v>195</v>
          </cell>
          <cell r="B196">
            <v>8</v>
          </cell>
          <cell r="E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</row>
        <row r="197">
          <cell r="A197">
            <v>196</v>
          </cell>
          <cell r="B197">
            <v>4</v>
          </cell>
          <cell r="C197" t="str">
            <v>04.12</v>
          </cell>
          <cell r="E197">
            <v>0</v>
          </cell>
          <cell r="F197" t="str">
            <v>* PRE-ENSECADEIRA JUSANTE (LR) - ELEV.133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</row>
        <row r="198">
          <cell r="A198">
            <v>197</v>
          </cell>
          <cell r="B198">
            <v>0</v>
          </cell>
          <cell r="C198" t="str">
            <v>04.12.01</v>
          </cell>
          <cell r="E198">
            <v>4010508</v>
          </cell>
          <cell r="F198" t="str">
            <v>PRE-ENSEC. JUSANTE (LR) - ELEV.133 - ENROCAMENTO</v>
          </cell>
          <cell r="G198" t="str">
            <v>M3</v>
          </cell>
          <cell r="H198">
            <v>253350</v>
          </cell>
          <cell r="I198">
            <v>1</v>
          </cell>
          <cell r="J198">
            <v>1</v>
          </cell>
          <cell r="K198">
            <v>1</v>
          </cell>
          <cell r="L198">
            <v>1</v>
          </cell>
          <cell r="M198">
            <v>0.75</v>
          </cell>
          <cell r="N198">
            <v>190012.5</v>
          </cell>
          <cell r="O198">
            <v>0.75</v>
          </cell>
          <cell r="P198">
            <v>190012.5</v>
          </cell>
        </row>
        <row r="199">
          <cell r="A199">
            <v>198</v>
          </cell>
          <cell r="B199">
            <v>0</v>
          </cell>
          <cell r="C199" t="str">
            <v>04.12.02</v>
          </cell>
          <cell r="E199">
            <v>4010520</v>
          </cell>
          <cell r="F199" t="str">
            <v>PRE-ENSEC. JUSANTE (LR) - ELEV.133 - SOLO</v>
          </cell>
          <cell r="G199" t="str">
            <v>M3</v>
          </cell>
          <cell r="H199">
            <v>361629</v>
          </cell>
          <cell r="I199">
            <v>1</v>
          </cell>
          <cell r="J199">
            <v>1</v>
          </cell>
          <cell r="K199">
            <v>1</v>
          </cell>
          <cell r="L199">
            <v>1</v>
          </cell>
          <cell r="M199">
            <v>0.81</v>
          </cell>
          <cell r="N199">
            <v>292919.49</v>
          </cell>
          <cell r="O199">
            <v>0.81</v>
          </cell>
          <cell r="P199">
            <v>292919.49</v>
          </cell>
        </row>
        <row r="200">
          <cell r="A200">
            <v>199</v>
          </cell>
          <cell r="B200">
            <v>0</v>
          </cell>
          <cell r="C200" t="str">
            <v>04.12.03</v>
          </cell>
          <cell r="E200">
            <v>4010542</v>
          </cell>
          <cell r="F200" t="str">
            <v>PRE-ENSEC. JUSANTE (LR) - ELEV.133 - TRANSICAO</v>
          </cell>
          <cell r="G200" t="str">
            <v>M3</v>
          </cell>
          <cell r="H200">
            <v>6900</v>
          </cell>
          <cell r="I200">
            <v>1</v>
          </cell>
          <cell r="J200">
            <v>1</v>
          </cell>
          <cell r="K200">
            <v>1</v>
          </cell>
          <cell r="L200">
            <v>1</v>
          </cell>
          <cell r="M200">
            <v>1.02</v>
          </cell>
          <cell r="N200">
            <v>7038</v>
          </cell>
          <cell r="O200">
            <v>1.02</v>
          </cell>
          <cell r="P200">
            <v>7038</v>
          </cell>
        </row>
        <row r="201">
          <cell r="A201">
            <v>200</v>
          </cell>
          <cell r="B201">
            <v>0</v>
          </cell>
          <cell r="C201" t="str">
            <v>04.12.04</v>
          </cell>
          <cell r="E201">
            <v>4010564</v>
          </cell>
          <cell r="F201" t="str">
            <v>PRE-ENSEC. JUSANTE (LR) - ELEV.133 - RIP RAP</v>
          </cell>
          <cell r="G201" t="str">
            <v>M3</v>
          </cell>
          <cell r="H201">
            <v>0</v>
          </cell>
          <cell r="I201">
            <v>1</v>
          </cell>
          <cell r="J201">
            <v>1</v>
          </cell>
          <cell r="K201">
            <v>1</v>
          </cell>
          <cell r="L201">
            <v>1</v>
          </cell>
          <cell r="M201">
            <v>4.3899999999999997</v>
          </cell>
          <cell r="N201">
            <v>0</v>
          </cell>
          <cell r="O201">
            <v>4.3899999999999997</v>
          </cell>
          <cell r="P201">
            <v>0</v>
          </cell>
        </row>
        <row r="202">
          <cell r="A202">
            <v>201</v>
          </cell>
          <cell r="B202">
            <v>8</v>
          </cell>
          <cell r="E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</row>
        <row r="203">
          <cell r="A203">
            <v>202</v>
          </cell>
          <cell r="B203">
            <v>4</v>
          </cell>
          <cell r="C203" t="str">
            <v>04.13</v>
          </cell>
          <cell r="E203">
            <v>0</v>
          </cell>
          <cell r="F203" t="str">
            <v>* ENSECADEIRA JUSANTE (LR ALT 148.5) - TR 100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</row>
        <row r="204">
          <cell r="A204">
            <v>203</v>
          </cell>
          <cell r="B204">
            <v>0</v>
          </cell>
          <cell r="C204" t="str">
            <v>04.13.01</v>
          </cell>
          <cell r="E204">
            <v>4010605</v>
          </cell>
          <cell r="F204" t="str">
            <v>ENSEC. JUSANTE (LR ALT 148.5) - TR 100 - ENROCAMENTO</v>
          </cell>
          <cell r="G204" t="str">
            <v>M3</v>
          </cell>
          <cell r="H204">
            <v>0</v>
          </cell>
          <cell r="I204">
            <v>1</v>
          </cell>
          <cell r="J204">
            <v>1</v>
          </cell>
          <cell r="K204">
            <v>1</v>
          </cell>
          <cell r="L204">
            <v>1</v>
          </cell>
          <cell r="M204">
            <v>4.26</v>
          </cell>
          <cell r="N204">
            <v>0</v>
          </cell>
          <cell r="O204">
            <v>4.26</v>
          </cell>
          <cell r="P204">
            <v>0</v>
          </cell>
        </row>
        <row r="205">
          <cell r="A205">
            <v>204</v>
          </cell>
          <cell r="B205">
            <v>0</v>
          </cell>
          <cell r="C205" t="str">
            <v>04.13.02</v>
          </cell>
          <cell r="E205">
            <v>4010627</v>
          </cell>
          <cell r="F205" t="str">
            <v>ENSEC. JUSANTE (LR ALT 148.5) - TR 100 - SOLO</v>
          </cell>
          <cell r="G205" t="str">
            <v>M3</v>
          </cell>
          <cell r="H205">
            <v>229124</v>
          </cell>
          <cell r="I205">
            <v>1</v>
          </cell>
          <cell r="J205">
            <v>1</v>
          </cell>
          <cell r="K205">
            <v>1</v>
          </cell>
          <cell r="L205">
            <v>1</v>
          </cell>
          <cell r="M205">
            <v>1.29</v>
          </cell>
          <cell r="N205">
            <v>295569.96000000002</v>
          </cell>
          <cell r="O205">
            <v>1.29</v>
          </cell>
          <cell r="P205">
            <v>295569.96000000002</v>
          </cell>
        </row>
        <row r="206">
          <cell r="A206">
            <v>205</v>
          </cell>
          <cell r="B206">
            <v>0</v>
          </cell>
          <cell r="C206" t="str">
            <v>04.13.03</v>
          </cell>
          <cell r="E206">
            <v>4010649</v>
          </cell>
          <cell r="F206" t="str">
            <v>ENSEC. JUSANTE (LR ALT 148.5) - TR 100 - TRANSICAO</v>
          </cell>
          <cell r="G206" t="str">
            <v>M3</v>
          </cell>
          <cell r="H206">
            <v>12000</v>
          </cell>
          <cell r="I206">
            <v>1</v>
          </cell>
          <cell r="J206">
            <v>1</v>
          </cell>
          <cell r="K206">
            <v>1</v>
          </cell>
          <cell r="L206">
            <v>1</v>
          </cell>
          <cell r="M206">
            <v>2.5099999999999998</v>
          </cell>
          <cell r="N206">
            <v>30120</v>
          </cell>
          <cell r="O206">
            <v>2.5099999999999998</v>
          </cell>
          <cell r="P206">
            <v>30120</v>
          </cell>
        </row>
        <row r="207">
          <cell r="A207">
            <v>206</v>
          </cell>
          <cell r="B207">
            <v>0</v>
          </cell>
          <cell r="C207" t="str">
            <v>04.13.04</v>
          </cell>
          <cell r="E207">
            <v>4010661</v>
          </cell>
          <cell r="F207" t="str">
            <v>ENSEC. JUSANTE (LR ALT 148.5) - TR 100 - RIP RAP</v>
          </cell>
          <cell r="G207" t="str">
            <v>M3</v>
          </cell>
          <cell r="H207">
            <v>24000</v>
          </cell>
          <cell r="I207">
            <v>1</v>
          </cell>
          <cell r="J207">
            <v>1</v>
          </cell>
          <cell r="K207">
            <v>1</v>
          </cell>
          <cell r="L207">
            <v>1</v>
          </cell>
          <cell r="M207">
            <v>1.82</v>
          </cell>
          <cell r="N207">
            <v>43680</v>
          </cell>
          <cell r="O207">
            <v>1.82</v>
          </cell>
          <cell r="P207">
            <v>43680</v>
          </cell>
        </row>
        <row r="208">
          <cell r="A208">
            <v>207</v>
          </cell>
          <cell r="B208">
            <v>8</v>
          </cell>
          <cell r="E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A209">
            <v>208</v>
          </cell>
          <cell r="B209">
            <v>4</v>
          </cell>
          <cell r="C209" t="str">
            <v>04.14</v>
          </cell>
          <cell r="E209">
            <v>0</v>
          </cell>
          <cell r="F209" t="str">
            <v>* BARRAGEM OMBREIRA DIREITA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209</v>
          </cell>
          <cell r="B210">
            <v>0</v>
          </cell>
          <cell r="C210" t="str">
            <v>04.14.01</v>
          </cell>
          <cell r="E210">
            <v>4010702</v>
          </cell>
          <cell r="F210" t="str">
            <v>BARRAGEM OMBREIRA DIREITA - SOLO</v>
          </cell>
          <cell r="G210" t="str">
            <v>M3</v>
          </cell>
          <cell r="H210">
            <v>2500</v>
          </cell>
          <cell r="I210">
            <v>1</v>
          </cell>
          <cell r="J210">
            <v>1</v>
          </cell>
          <cell r="K210">
            <v>1</v>
          </cell>
          <cell r="L210">
            <v>1</v>
          </cell>
          <cell r="M210">
            <v>2.0299999999999998</v>
          </cell>
          <cell r="N210">
            <v>5075</v>
          </cell>
          <cell r="O210">
            <v>2.0299999999999998</v>
          </cell>
          <cell r="P210">
            <v>5075</v>
          </cell>
        </row>
        <row r="211">
          <cell r="A211">
            <v>210</v>
          </cell>
          <cell r="B211">
            <v>0</v>
          </cell>
          <cell r="C211" t="str">
            <v>04.14.02</v>
          </cell>
          <cell r="E211">
            <v>4010809</v>
          </cell>
          <cell r="F211" t="str">
            <v>BARRAGEM OMBREIRA DIREITA - ENROCAMENTO</v>
          </cell>
          <cell r="G211" t="str">
            <v>M3</v>
          </cell>
          <cell r="H211">
            <v>0</v>
          </cell>
          <cell r="I211">
            <v>1</v>
          </cell>
          <cell r="J211">
            <v>1</v>
          </cell>
          <cell r="K211">
            <v>1</v>
          </cell>
          <cell r="L211">
            <v>1</v>
          </cell>
          <cell r="M211">
            <v>4.37</v>
          </cell>
          <cell r="N211">
            <v>0</v>
          </cell>
          <cell r="O211">
            <v>4.37</v>
          </cell>
          <cell r="P211">
            <v>0</v>
          </cell>
        </row>
        <row r="212">
          <cell r="A212">
            <v>211</v>
          </cell>
          <cell r="B212">
            <v>0</v>
          </cell>
          <cell r="C212" t="str">
            <v>04.14.03</v>
          </cell>
          <cell r="E212">
            <v>4010906</v>
          </cell>
          <cell r="F212" t="str">
            <v>BARRAGEM OMBREIRA DIREITA - FILTRO E TRANSICAO</v>
          </cell>
          <cell r="G212" t="str">
            <v>M3</v>
          </cell>
          <cell r="H212">
            <v>0</v>
          </cell>
          <cell r="I212">
            <v>1</v>
          </cell>
          <cell r="J212">
            <v>1</v>
          </cell>
          <cell r="K212">
            <v>1</v>
          </cell>
          <cell r="L212">
            <v>1</v>
          </cell>
          <cell r="M212">
            <v>4.6399999999999997</v>
          </cell>
          <cell r="N212">
            <v>0</v>
          </cell>
          <cell r="O212">
            <v>4.6399999999999997</v>
          </cell>
          <cell r="P212">
            <v>0</v>
          </cell>
        </row>
        <row r="213">
          <cell r="A213">
            <v>212</v>
          </cell>
          <cell r="B213">
            <v>8</v>
          </cell>
          <cell r="E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</row>
        <row r="214">
          <cell r="A214">
            <v>213</v>
          </cell>
          <cell r="B214">
            <v>4</v>
          </cell>
          <cell r="C214" t="str">
            <v>04.15</v>
          </cell>
          <cell r="E214">
            <v>0</v>
          </cell>
          <cell r="F214" t="str">
            <v>* BARRAGEM OMBREIRA ESQUERDA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A215">
            <v>214</v>
          </cell>
          <cell r="B215">
            <v>0</v>
          </cell>
          <cell r="C215" t="str">
            <v>04.15.01</v>
          </cell>
          <cell r="E215">
            <v>4011006</v>
          </cell>
          <cell r="F215" t="str">
            <v>BARRAGEM OMBREIRA ESQUERDA - SOLO</v>
          </cell>
          <cell r="G215" t="str">
            <v>M3</v>
          </cell>
          <cell r="H215">
            <v>8500</v>
          </cell>
          <cell r="I215">
            <v>1</v>
          </cell>
          <cell r="J215">
            <v>1</v>
          </cell>
          <cell r="K215">
            <v>1</v>
          </cell>
          <cell r="L215">
            <v>1</v>
          </cell>
          <cell r="M215">
            <v>1.79</v>
          </cell>
          <cell r="N215">
            <v>15215</v>
          </cell>
          <cell r="O215">
            <v>1.79</v>
          </cell>
          <cell r="P215">
            <v>15215</v>
          </cell>
        </row>
        <row r="216">
          <cell r="A216">
            <v>215</v>
          </cell>
          <cell r="B216">
            <v>0</v>
          </cell>
          <cell r="C216" t="str">
            <v>04.15.02</v>
          </cell>
          <cell r="E216">
            <v>4011103</v>
          </cell>
          <cell r="F216" t="str">
            <v>BARRAGEM OMBREIRA ESQUERDA - ENROCAMENTO</v>
          </cell>
          <cell r="G216" t="str">
            <v>M3</v>
          </cell>
          <cell r="H216">
            <v>0</v>
          </cell>
          <cell r="I216">
            <v>1</v>
          </cell>
          <cell r="J216">
            <v>1</v>
          </cell>
          <cell r="K216">
            <v>1</v>
          </cell>
          <cell r="L216">
            <v>1</v>
          </cell>
          <cell r="M216">
            <v>4.37</v>
          </cell>
          <cell r="N216">
            <v>0</v>
          </cell>
          <cell r="O216">
            <v>4.37</v>
          </cell>
          <cell r="P216">
            <v>0</v>
          </cell>
        </row>
        <row r="217">
          <cell r="A217">
            <v>216</v>
          </cell>
          <cell r="B217">
            <v>0</v>
          </cell>
          <cell r="C217" t="str">
            <v>04.15.03</v>
          </cell>
          <cell r="E217">
            <v>4011200</v>
          </cell>
          <cell r="F217" t="str">
            <v>BARRAGEM OMBREIRA ESQUERDA - FILTRO E TRANSICAO</v>
          </cell>
          <cell r="G217" t="str">
            <v>M3</v>
          </cell>
          <cell r="H217">
            <v>0</v>
          </cell>
          <cell r="I217">
            <v>1</v>
          </cell>
          <cell r="J217">
            <v>1</v>
          </cell>
          <cell r="K217">
            <v>1</v>
          </cell>
          <cell r="L217">
            <v>1</v>
          </cell>
          <cell r="M217">
            <v>4.6399999999999997</v>
          </cell>
          <cell r="N217">
            <v>0</v>
          </cell>
          <cell r="O217">
            <v>4.6399999999999997</v>
          </cell>
          <cell r="P217">
            <v>0</v>
          </cell>
        </row>
        <row r="218">
          <cell r="A218">
            <v>217</v>
          </cell>
          <cell r="B218">
            <v>0</v>
          </cell>
          <cell r="C218" t="str">
            <v>04.15.04</v>
          </cell>
          <cell r="E218">
            <v>4011307</v>
          </cell>
          <cell r="F218" t="str">
            <v>ATERRO ACESSO AREA MONTAGEM - ENROCAMENTO</v>
          </cell>
          <cell r="G218" t="str">
            <v>M3</v>
          </cell>
          <cell r="H218">
            <v>47300</v>
          </cell>
          <cell r="I218">
            <v>1</v>
          </cell>
          <cell r="J218">
            <v>1</v>
          </cell>
          <cell r="K218">
            <v>1</v>
          </cell>
          <cell r="L218">
            <v>1</v>
          </cell>
          <cell r="M218">
            <v>1.1100000000000001</v>
          </cell>
          <cell r="N218">
            <v>52503</v>
          </cell>
          <cell r="O218">
            <v>1.1100000000000001</v>
          </cell>
          <cell r="P218">
            <v>52503</v>
          </cell>
        </row>
        <row r="219">
          <cell r="A219">
            <v>218</v>
          </cell>
          <cell r="C219" t="str">
            <v>04.15.05</v>
          </cell>
          <cell r="E219">
            <v>4011352</v>
          </cell>
          <cell r="F219" t="str">
            <v>RECONSTRUCAO ENSECADEIRA MD - BARRAGEM CCR</v>
          </cell>
          <cell r="G219" t="str">
            <v>M3</v>
          </cell>
          <cell r="H219">
            <v>61400</v>
          </cell>
          <cell r="I219">
            <v>1</v>
          </cell>
          <cell r="J219">
            <v>1</v>
          </cell>
          <cell r="K219">
            <v>1</v>
          </cell>
          <cell r="L219">
            <v>1</v>
          </cell>
          <cell r="M219">
            <v>1.29</v>
          </cell>
          <cell r="N219">
            <v>79206</v>
          </cell>
          <cell r="O219">
            <v>1.29</v>
          </cell>
          <cell r="P219">
            <v>79206</v>
          </cell>
        </row>
        <row r="220">
          <cell r="A220">
            <v>219</v>
          </cell>
          <cell r="B220">
            <v>8</v>
          </cell>
          <cell r="E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A221">
            <v>220</v>
          </cell>
          <cell r="B221">
            <v>4</v>
          </cell>
          <cell r="C221" t="str">
            <v>04.16</v>
          </cell>
          <cell r="E221">
            <v>0</v>
          </cell>
          <cell r="F221" t="str">
            <v>* REMOCAO DA ENSECADEIRAS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A222">
            <v>221</v>
          </cell>
          <cell r="B222">
            <v>0</v>
          </cell>
          <cell r="C222" t="str">
            <v>04.16.01</v>
          </cell>
          <cell r="E222">
            <v>4011404</v>
          </cell>
          <cell r="F222" t="str">
            <v>REMOCAO ENSEC. DA USINA - MD - JUSANTE</v>
          </cell>
          <cell r="G222" t="str">
            <v>M3</v>
          </cell>
          <cell r="H222">
            <v>72000</v>
          </cell>
          <cell r="I222">
            <v>1</v>
          </cell>
          <cell r="J222">
            <v>1</v>
          </cell>
          <cell r="K222">
            <v>1</v>
          </cell>
          <cell r="L222">
            <v>1</v>
          </cell>
          <cell r="M222">
            <v>2.84</v>
          </cell>
          <cell r="N222">
            <v>204480</v>
          </cell>
          <cell r="O222">
            <v>2.84</v>
          </cell>
          <cell r="P222">
            <v>204480</v>
          </cell>
        </row>
        <row r="223">
          <cell r="A223">
            <v>222</v>
          </cell>
          <cell r="B223">
            <v>0</v>
          </cell>
          <cell r="C223" t="str">
            <v>04.16.02</v>
          </cell>
          <cell r="E223">
            <v>4011501</v>
          </cell>
          <cell r="F223" t="str">
            <v>REMOCAO ENSEC. JUS. PARCIAL - ELEV. 135 (SECO)</v>
          </cell>
          <cell r="G223" t="str">
            <v>M3</v>
          </cell>
          <cell r="H223">
            <v>194850</v>
          </cell>
          <cell r="I223">
            <v>1</v>
          </cell>
          <cell r="J223">
            <v>1</v>
          </cell>
          <cell r="K223">
            <v>1</v>
          </cell>
          <cell r="L223">
            <v>1</v>
          </cell>
          <cell r="M223">
            <v>2.96</v>
          </cell>
          <cell r="N223">
            <v>576756</v>
          </cell>
          <cell r="O223">
            <v>2.96</v>
          </cell>
          <cell r="P223">
            <v>576756</v>
          </cell>
        </row>
        <row r="224">
          <cell r="A224">
            <v>223</v>
          </cell>
          <cell r="B224">
            <v>0</v>
          </cell>
          <cell r="C224" t="str">
            <v>04.16.03</v>
          </cell>
          <cell r="E224">
            <v>4011608</v>
          </cell>
          <cell r="F224" t="str">
            <v>REMOCAO ENSEC. DO VERTED. 1A.FASE-PARCIAL (SECO)</v>
          </cell>
          <cell r="G224" t="str">
            <v>M3</v>
          </cell>
          <cell r="H224">
            <v>31600</v>
          </cell>
          <cell r="I224">
            <v>1</v>
          </cell>
          <cell r="J224">
            <v>1</v>
          </cell>
          <cell r="K224">
            <v>1</v>
          </cell>
          <cell r="L224">
            <v>1</v>
          </cell>
          <cell r="M224">
            <v>3.06</v>
          </cell>
          <cell r="N224">
            <v>96696</v>
          </cell>
          <cell r="O224">
            <v>3.06</v>
          </cell>
          <cell r="P224">
            <v>96696</v>
          </cell>
        </row>
        <row r="225">
          <cell r="A225">
            <v>224</v>
          </cell>
          <cell r="B225">
            <v>0</v>
          </cell>
          <cell r="C225" t="str">
            <v>04.16.04</v>
          </cell>
          <cell r="E225">
            <v>4011705</v>
          </cell>
          <cell r="F225" t="str">
            <v>REMOCAO ENSEC. DO VERTEDOURO - ME - SUBMERSA</v>
          </cell>
          <cell r="G225" t="str">
            <v>M3</v>
          </cell>
          <cell r="H225">
            <v>198700</v>
          </cell>
          <cell r="I225">
            <v>1</v>
          </cell>
          <cell r="J225">
            <v>1</v>
          </cell>
          <cell r="K225">
            <v>1</v>
          </cell>
          <cell r="L225">
            <v>1</v>
          </cell>
          <cell r="M225">
            <v>5.55</v>
          </cell>
          <cell r="N225">
            <v>1102785</v>
          </cell>
          <cell r="O225">
            <v>5.55</v>
          </cell>
          <cell r="P225">
            <v>1102785</v>
          </cell>
        </row>
        <row r="226">
          <cell r="A226">
            <v>225</v>
          </cell>
          <cell r="C226" t="str">
            <v>04.16.05</v>
          </cell>
          <cell r="E226">
            <v>4011750</v>
          </cell>
          <cell r="F226" t="str">
            <v>REMOCAO ENSEC. DO VERTEDOURO - ME - SECO</v>
          </cell>
          <cell r="G226" t="str">
            <v>M3</v>
          </cell>
          <cell r="H226">
            <v>537680</v>
          </cell>
          <cell r="I226">
            <v>1</v>
          </cell>
          <cell r="J226">
            <v>1</v>
          </cell>
          <cell r="K226">
            <v>1</v>
          </cell>
          <cell r="L226">
            <v>1</v>
          </cell>
          <cell r="M226">
            <v>4.2300000000000004</v>
          </cell>
          <cell r="N226">
            <v>2274386.4</v>
          </cell>
          <cell r="O226">
            <v>4.2300000000000004</v>
          </cell>
          <cell r="P226">
            <v>2274386.4</v>
          </cell>
        </row>
        <row r="227">
          <cell r="A227">
            <v>226</v>
          </cell>
          <cell r="B227">
            <v>0</v>
          </cell>
          <cell r="C227" t="str">
            <v>04.16.06</v>
          </cell>
          <cell r="E227">
            <v>4011802</v>
          </cell>
          <cell r="F227" t="str">
            <v>REMOCAO ENSEC. PARCIAL-MD-TRECHO CCR - SECO</v>
          </cell>
          <cell r="G227" t="str">
            <v>M3</v>
          </cell>
          <cell r="H227">
            <v>73550</v>
          </cell>
          <cell r="I227">
            <v>1</v>
          </cell>
          <cell r="J227">
            <v>1</v>
          </cell>
          <cell r="K227">
            <v>1</v>
          </cell>
          <cell r="L227">
            <v>1</v>
          </cell>
          <cell r="M227">
            <v>3.19</v>
          </cell>
          <cell r="N227">
            <v>234624.5</v>
          </cell>
          <cell r="O227">
            <v>3.19</v>
          </cell>
          <cell r="P227">
            <v>234624.5</v>
          </cell>
        </row>
        <row r="228">
          <cell r="A228">
            <v>227</v>
          </cell>
          <cell r="B228">
            <v>0</v>
          </cell>
          <cell r="C228" t="str">
            <v>04.16.07</v>
          </cell>
          <cell r="E228">
            <v>4011909</v>
          </cell>
          <cell r="F228" t="str">
            <v>REMOCAO ENSEC. DE MONTANTE - PARCIAL - ATE ELEV.140</v>
          </cell>
          <cell r="G228" t="str">
            <v>M3</v>
          </cell>
          <cell r="H228">
            <v>137900</v>
          </cell>
          <cell r="I228">
            <v>1</v>
          </cell>
          <cell r="J228">
            <v>1</v>
          </cell>
          <cell r="K228">
            <v>1</v>
          </cell>
          <cell r="L228">
            <v>1</v>
          </cell>
          <cell r="M228">
            <v>2.9</v>
          </cell>
          <cell r="N228">
            <v>399910</v>
          </cell>
          <cell r="O228">
            <v>2.9</v>
          </cell>
          <cell r="P228">
            <v>399910</v>
          </cell>
        </row>
        <row r="229">
          <cell r="A229">
            <v>228</v>
          </cell>
          <cell r="B229">
            <v>0</v>
          </cell>
          <cell r="C229" t="str">
            <v>04.16.08</v>
          </cell>
          <cell r="E229">
            <v>4012009</v>
          </cell>
          <cell r="F229" t="str">
            <v>REMOCAO ENSEC. 2A. FASE - SUBMERSA</v>
          </cell>
          <cell r="G229" t="str">
            <v>M3</v>
          </cell>
          <cell r="H229">
            <v>69000</v>
          </cell>
          <cell r="I229">
            <v>1</v>
          </cell>
          <cell r="J229">
            <v>1</v>
          </cell>
          <cell r="K229">
            <v>1</v>
          </cell>
          <cell r="L229">
            <v>1</v>
          </cell>
          <cell r="M229">
            <v>5.34</v>
          </cell>
          <cell r="N229">
            <v>368460</v>
          </cell>
          <cell r="O229">
            <v>5.34</v>
          </cell>
          <cell r="P229">
            <v>368460</v>
          </cell>
        </row>
        <row r="230">
          <cell r="A230">
            <v>229</v>
          </cell>
          <cell r="C230" t="str">
            <v>04.16.09</v>
          </cell>
          <cell r="E230">
            <v>4012021</v>
          </cell>
          <cell r="F230" t="str">
            <v>REMOCAO ENSEC. 2A. FASE -ATE NA - SECO</v>
          </cell>
          <cell r="G230" t="str">
            <v>M3</v>
          </cell>
          <cell r="H230">
            <v>320000</v>
          </cell>
          <cell r="I230">
            <v>1</v>
          </cell>
          <cell r="J230">
            <v>1</v>
          </cell>
          <cell r="K230">
            <v>1</v>
          </cell>
          <cell r="L230">
            <v>1</v>
          </cell>
          <cell r="M230">
            <v>2.96</v>
          </cell>
          <cell r="N230">
            <v>947200</v>
          </cell>
          <cell r="O230">
            <v>2.96</v>
          </cell>
          <cell r="P230">
            <v>947200</v>
          </cell>
        </row>
        <row r="231">
          <cell r="A231">
            <v>230</v>
          </cell>
          <cell r="B231">
            <v>8</v>
          </cell>
          <cell r="E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</row>
        <row r="232">
          <cell r="A232">
            <v>231</v>
          </cell>
          <cell r="B232">
            <v>4</v>
          </cell>
          <cell r="C232" t="str">
            <v>04.17</v>
          </cell>
          <cell r="E232">
            <v>0</v>
          </cell>
          <cell r="F232" t="str">
            <v>* VEDACAO E ESGOTAMENTO DE ENSECADEIRA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A233">
            <v>232</v>
          </cell>
          <cell r="B233">
            <v>0</v>
          </cell>
          <cell r="C233" t="str">
            <v>04.17.01</v>
          </cell>
          <cell r="E233">
            <v>4012106</v>
          </cell>
          <cell r="F233" t="str">
            <v>PAREDE DIAFRAGMA / JET GROUTING</v>
          </cell>
          <cell r="G233" t="str">
            <v>M2</v>
          </cell>
          <cell r="H233">
            <v>18000</v>
          </cell>
          <cell r="I233">
            <v>1</v>
          </cell>
          <cell r="J233">
            <v>1</v>
          </cell>
          <cell r="K233">
            <v>1</v>
          </cell>
          <cell r="L233">
            <v>1</v>
          </cell>
          <cell r="M233">
            <v>200</v>
          </cell>
          <cell r="N233">
            <v>3600000</v>
          </cell>
          <cell r="O233">
            <v>200</v>
          </cell>
          <cell r="P233">
            <v>3600000</v>
          </cell>
        </row>
        <row r="234">
          <cell r="A234">
            <v>233</v>
          </cell>
          <cell r="B234">
            <v>0</v>
          </cell>
          <cell r="C234" t="str">
            <v>04.17.02</v>
          </cell>
          <cell r="E234">
            <v>4012203</v>
          </cell>
          <cell r="F234" t="str">
            <v>ESGOTAMENTO E MANUTENCAO DE ENSECADEIRA</v>
          </cell>
          <cell r="G234" t="str">
            <v>VB</v>
          </cell>
          <cell r="H234">
            <v>1</v>
          </cell>
          <cell r="I234">
            <v>1</v>
          </cell>
          <cell r="J234">
            <v>1</v>
          </cell>
          <cell r="K234">
            <v>1</v>
          </cell>
          <cell r="L234">
            <v>1</v>
          </cell>
          <cell r="M234">
            <v>0.01</v>
          </cell>
          <cell r="N234">
            <v>0.01</v>
          </cell>
          <cell r="O234">
            <v>0.01</v>
          </cell>
          <cell r="P234">
            <v>0.01</v>
          </cell>
        </row>
        <row r="235">
          <cell r="A235">
            <v>234</v>
          </cell>
          <cell r="B235">
            <v>8</v>
          </cell>
          <cell r="E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A236">
            <v>235</v>
          </cell>
          <cell r="B236">
            <v>2</v>
          </cell>
          <cell r="C236" t="str">
            <v>05</v>
          </cell>
          <cell r="E236">
            <v>0</v>
          </cell>
          <cell r="F236" t="str">
            <v>** CONCRETO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236</v>
          </cell>
          <cell r="B237">
            <v>3</v>
          </cell>
          <cell r="C237" t="str">
            <v>05.01</v>
          </cell>
          <cell r="E237">
            <v>0</v>
          </cell>
          <cell r="F237" t="str">
            <v>*PREPARO E LANCAMENTO DE CONCRETO CONVENCIONAL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A238">
            <v>237</v>
          </cell>
          <cell r="B238">
            <v>4</v>
          </cell>
          <cell r="C238" t="str">
            <v>05.01.01</v>
          </cell>
          <cell r="E238">
            <v>0</v>
          </cell>
          <cell r="F238" t="str">
            <v>CONCRETO VERTEDOURO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A239">
            <v>238</v>
          </cell>
          <cell r="B239">
            <v>0</v>
          </cell>
          <cell r="C239" t="str">
            <v>05.01.01.01</v>
          </cell>
          <cell r="E239">
            <v>4012300</v>
          </cell>
          <cell r="F239" t="str">
            <v>CONCRETO P/REGULARIZACAO DE FUNDACOES/OVER BREAK</v>
          </cell>
          <cell r="G239" t="str">
            <v>M3</v>
          </cell>
          <cell r="H239">
            <v>17240</v>
          </cell>
          <cell r="I239">
            <v>1</v>
          </cell>
          <cell r="J239">
            <v>1</v>
          </cell>
          <cell r="K239">
            <v>1</v>
          </cell>
          <cell r="L239">
            <v>1</v>
          </cell>
          <cell r="M239">
            <v>166.01</v>
          </cell>
          <cell r="N239">
            <v>2862012.4</v>
          </cell>
          <cell r="O239">
            <v>166.01</v>
          </cell>
          <cell r="P239">
            <v>2862012.4</v>
          </cell>
        </row>
        <row r="240">
          <cell r="A240">
            <v>239</v>
          </cell>
          <cell r="B240">
            <v>0</v>
          </cell>
          <cell r="C240" t="str">
            <v>05.01.01.02</v>
          </cell>
          <cell r="E240">
            <v>4012407</v>
          </cell>
          <cell r="F240" t="str">
            <v>CONCRETO VERTEDOURO - OGIVA</v>
          </cell>
          <cell r="G240" t="str">
            <v>M3</v>
          </cell>
          <cell r="H240">
            <v>85285</v>
          </cell>
          <cell r="I240">
            <v>1</v>
          </cell>
          <cell r="J240">
            <v>1</v>
          </cell>
          <cell r="K240">
            <v>1</v>
          </cell>
          <cell r="L240">
            <v>1</v>
          </cell>
          <cell r="M240">
            <v>107.12</v>
          </cell>
          <cell r="N240">
            <v>9135729.1999999993</v>
          </cell>
          <cell r="O240">
            <v>107.12</v>
          </cell>
          <cell r="P240">
            <v>9135729.1999999993</v>
          </cell>
        </row>
        <row r="241">
          <cell r="A241">
            <v>240</v>
          </cell>
          <cell r="B241">
            <v>0</v>
          </cell>
          <cell r="C241" t="str">
            <v>05.01.01.03</v>
          </cell>
          <cell r="E241">
            <v>4012504</v>
          </cell>
          <cell r="F241" t="str">
            <v>CONCRETO VERTEDOURO - OGIVA - SUPERF.HIDRAULICA</v>
          </cell>
          <cell r="G241" t="str">
            <v>M3</v>
          </cell>
          <cell r="H241">
            <v>5313</v>
          </cell>
          <cell r="I241">
            <v>1</v>
          </cell>
          <cell r="J241">
            <v>1</v>
          </cell>
          <cell r="K241">
            <v>1</v>
          </cell>
          <cell r="L241">
            <v>1</v>
          </cell>
          <cell r="M241">
            <v>197.67</v>
          </cell>
          <cell r="N241">
            <v>1050220.71</v>
          </cell>
          <cell r="O241">
            <v>197.67</v>
          </cell>
          <cell r="P241">
            <v>1050220.71</v>
          </cell>
        </row>
        <row r="242">
          <cell r="A242">
            <v>241</v>
          </cell>
          <cell r="B242">
            <v>0</v>
          </cell>
          <cell r="C242" t="str">
            <v>05.01.01.04</v>
          </cell>
          <cell r="E242">
            <v>4012601</v>
          </cell>
          <cell r="F242" t="str">
            <v>CONCRETO VERTEDOURO - PILARES</v>
          </cell>
          <cell r="G242" t="str">
            <v>M3</v>
          </cell>
          <cell r="H242">
            <v>95599</v>
          </cell>
          <cell r="I242">
            <v>1</v>
          </cell>
          <cell r="J242">
            <v>1</v>
          </cell>
          <cell r="K242">
            <v>1</v>
          </cell>
          <cell r="L242">
            <v>1</v>
          </cell>
          <cell r="M242">
            <v>116.41</v>
          </cell>
          <cell r="N242">
            <v>11128679.59</v>
          </cell>
          <cell r="O242">
            <v>116.41</v>
          </cell>
          <cell r="P242">
            <v>11128679.59</v>
          </cell>
        </row>
        <row r="243">
          <cell r="A243">
            <v>242</v>
          </cell>
          <cell r="C243" t="str">
            <v>05.01.01.05</v>
          </cell>
          <cell r="E243">
            <v>4012623</v>
          </cell>
          <cell r="F243" t="str">
            <v>CONCRETO VERTEDOURO - PILARES - REGIAO PROTENSAO</v>
          </cell>
          <cell r="G243" t="str">
            <v>M3</v>
          </cell>
          <cell r="H243">
            <v>7244</v>
          </cell>
          <cell r="I243">
            <v>1</v>
          </cell>
          <cell r="J243">
            <v>1</v>
          </cell>
          <cell r="K243">
            <v>1</v>
          </cell>
          <cell r="L243">
            <v>1</v>
          </cell>
          <cell r="M243">
            <v>215.29</v>
          </cell>
          <cell r="N243">
            <v>1559560.76</v>
          </cell>
          <cell r="O243">
            <v>215.29</v>
          </cell>
          <cell r="P243">
            <v>1559560.76</v>
          </cell>
        </row>
        <row r="244">
          <cell r="A244">
            <v>243</v>
          </cell>
          <cell r="C244" t="str">
            <v>05.01.01.06</v>
          </cell>
          <cell r="E244">
            <v>4012645</v>
          </cell>
          <cell r="F244" t="str">
            <v>CONCRETO VERTEDOURO - PILARES - SUPERF.HIDR.</v>
          </cell>
          <cell r="G244" t="str">
            <v>M3</v>
          </cell>
          <cell r="H244">
            <v>15438</v>
          </cell>
          <cell r="I244">
            <v>1</v>
          </cell>
          <cell r="J244">
            <v>1</v>
          </cell>
          <cell r="K244">
            <v>1</v>
          </cell>
          <cell r="L244">
            <v>1</v>
          </cell>
          <cell r="M244">
            <v>191.55</v>
          </cell>
          <cell r="N244">
            <v>2957148.9</v>
          </cell>
          <cell r="O244">
            <v>191.55</v>
          </cell>
          <cell r="P244">
            <v>2957148.9</v>
          </cell>
        </row>
        <row r="245">
          <cell r="A245">
            <v>244</v>
          </cell>
          <cell r="B245">
            <v>0</v>
          </cell>
          <cell r="C245" t="str">
            <v>05.01.01.07</v>
          </cell>
          <cell r="E245">
            <v>4012708</v>
          </cell>
          <cell r="F245" t="str">
            <v>CONCRETO VERTEDOURO - PONTE COROAMENTO - TABULEIRO</v>
          </cell>
          <cell r="G245" t="str">
            <v>M3</v>
          </cell>
          <cell r="H245">
            <v>1313</v>
          </cell>
          <cell r="I245">
            <v>1</v>
          </cell>
          <cell r="J245">
            <v>1</v>
          </cell>
          <cell r="K245">
            <v>1</v>
          </cell>
          <cell r="L245">
            <v>1</v>
          </cell>
          <cell r="M245">
            <v>159.37</v>
          </cell>
          <cell r="N245">
            <v>209252.81</v>
          </cell>
          <cell r="O245">
            <v>159.37</v>
          </cell>
          <cell r="P245">
            <v>209252.81</v>
          </cell>
        </row>
        <row r="246">
          <cell r="A246">
            <v>245</v>
          </cell>
          <cell r="C246" t="str">
            <v>05.01.01.08</v>
          </cell>
          <cell r="E246">
            <v>4012720</v>
          </cell>
          <cell r="F246" t="str">
            <v>CONCRETO VERTEDOURO - PONTE COROAMENTO - PRE-MOLDADOS</v>
          </cell>
          <cell r="G246" t="str">
            <v>M3</v>
          </cell>
          <cell r="H246">
            <v>1770</v>
          </cell>
          <cell r="I246">
            <v>1</v>
          </cell>
          <cell r="J246">
            <v>1</v>
          </cell>
          <cell r="K246">
            <v>1</v>
          </cell>
          <cell r="L246">
            <v>1</v>
          </cell>
          <cell r="M246">
            <v>354.64</v>
          </cell>
          <cell r="N246">
            <v>627712.80000000005</v>
          </cell>
          <cell r="O246">
            <v>354.64</v>
          </cell>
          <cell r="P246">
            <v>627712.80000000005</v>
          </cell>
        </row>
        <row r="247">
          <cell r="A247">
            <v>246</v>
          </cell>
          <cell r="B247">
            <v>0</v>
          </cell>
          <cell r="C247" t="str">
            <v>05.01.01.09</v>
          </cell>
          <cell r="E247">
            <v>4012805</v>
          </cell>
          <cell r="F247" t="str">
            <v>CONCRETO VERTEDOURO - PONTE AUXILIAR JUSANTE</v>
          </cell>
          <cell r="G247" t="str">
            <v>M3</v>
          </cell>
          <cell r="H247">
            <v>816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160.19</v>
          </cell>
          <cell r="N247">
            <v>130715.04</v>
          </cell>
          <cell r="O247">
            <v>160.19</v>
          </cell>
          <cell r="P247">
            <v>130715.04</v>
          </cell>
        </row>
        <row r="248">
          <cell r="A248">
            <v>247</v>
          </cell>
          <cell r="B248">
            <v>0</v>
          </cell>
          <cell r="C248" t="str">
            <v>05.01.01.10</v>
          </cell>
          <cell r="E248">
            <v>4012902</v>
          </cell>
          <cell r="F248" t="str">
            <v>CONCRETO VERTEDOURO - VIGA MUNHAO/PROTENDIDO</v>
          </cell>
          <cell r="G248" t="str">
            <v>M3</v>
          </cell>
          <cell r="H248">
            <v>3258</v>
          </cell>
          <cell r="I248">
            <v>1</v>
          </cell>
          <cell r="J248">
            <v>1</v>
          </cell>
          <cell r="K248">
            <v>1</v>
          </cell>
          <cell r="L248">
            <v>1</v>
          </cell>
          <cell r="M248">
            <v>218.59</v>
          </cell>
          <cell r="N248">
            <v>712166.22</v>
          </cell>
          <cell r="O248">
            <v>218.59</v>
          </cell>
          <cell r="P248">
            <v>712166.22</v>
          </cell>
        </row>
        <row r="249">
          <cell r="A249">
            <v>248</v>
          </cell>
          <cell r="B249">
            <v>0</v>
          </cell>
          <cell r="C249" t="str">
            <v>05.01.01.11</v>
          </cell>
          <cell r="E249">
            <v>4013002</v>
          </cell>
          <cell r="F249" t="str">
            <v>CONCRETO VERTEDOURO - SEGUNDO ESTAGIO</v>
          </cell>
          <cell r="G249" t="str">
            <v>M3</v>
          </cell>
          <cell r="H249">
            <v>1178</v>
          </cell>
          <cell r="I249">
            <v>1</v>
          </cell>
          <cell r="J249">
            <v>1</v>
          </cell>
          <cell r="K249">
            <v>1</v>
          </cell>
          <cell r="L249">
            <v>1</v>
          </cell>
          <cell r="M249">
            <v>162.96</v>
          </cell>
          <cell r="N249">
            <v>191966.88</v>
          </cell>
          <cell r="O249">
            <v>162.96</v>
          </cell>
          <cell r="P249">
            <v>191966.88</v>
          </cell>
        </row>
        <row r="250">
          <cell r="A250">
            <v>249</v>
          </cell>
          <cell r="B250">
            <v>0</v>
          </cell>
          <cell r="C250" t="str">
            <v>05.01.01.12</v>
          </cell>
          <cell r="E250">
            <v>4013109</v>
          </cell>
          <cell r="F250" t="str">
            <v>CONCRETO VERTEDOURO - VAOS REBAIXADOS-OGIVA</v>
          </cell>
          <cell r="G250" t="str">
            <v>M3</v>
          </cell>
          <cell r="H250">
            <v>7026</v>
          </cell>
          <cell r="I250">
            <v>1</v>
          </cell>
          <cell r="J250">
            <v>1</v>
          </cell>
          <cell r="K250">
            <v>1</v>
          </cell>
          <cell r="L250">
            <v>1</v>
          </cell>
          <cell r="M250">
            <v>154.82</v>
          </cell>
          <cell r="N250">
            <v>1087765.32</v>
          </cell>
          <cell r="O250">
            <v>154.82</v>
          </cell>
          <cell r="P250">
            <v>1087765.32</v>
          </cell>
        </row>
        <row r="251">
          <cell r="A251">
            <v>250</v>
          </cell>
          <cell r="B251">
            <v>0</v>
          </cell>
          <cell r="C251" t="str">
            <v>05.01.01.13</v>
          </cell>
          <cell r="E251">
            <v>4013206</v>
          </cell>
          <cell r="F251" t="str">
            <v>CONCRETO VERTEDOURO - VAOS REBAIXADOS-SUP.HIDR.</v>
          </cell>
          <cell r="G251" t="str">
            <v>M3</v>
          </cell>
          <cell r="H251">
            <v>631</v>
          </cell>
          <cell r="I251">
            <v>1</v>
          </cell>
          <cell r="J251">
            <v>1</v>
          </cell>
          <cell r="K251">
            <v>1</v>
          </cell>
          <cell r="L251">
            <v>1</v>
          </cell>
          <cell r="M251">
            <v>204.48</v>
          </cell>
          <cell r="N251">
            <v>129026.88</v>
          </cell>
          <cell r="O251">
            <v>204.48</v>
          </cell>
          <cell r="P251">
            <v>129026.88</v>
          </cell>
        </row>
        <row r="252">
          <cell r="A252">
            <v>251</v>
          </cell>
          <cell r="B252">
            <v>0</v>
          </cell>
          <cell r="C252" t="str">
            <v>05.01.01.14</v>
          </cell>
          <cell r="E252">
            <v>4013303</v>
          </cell>
          <cell r="F252" t="str">
            <v>CONCRETO VERTEDOURO - MUROS DE APROXIMACAO</v>
          </cell>
          <cell r="G252" t="str">
            <v>M3</v>
          </cell>
          <cell r="H252">
            <v>15100</v>
          </cell>
          <cell r="I252">
            <v>1</v>
          </cell>
          <cell r="J252">
            <v>1</v>
          </cell>
          <cell r="K252">
            <v>1</v>
          </cell>
          <cell r="L252">
            <v>1</v>
          </cell>
          <cell r="M252">
            <v>94.74</v>
          </cell>
          <cell r="N252">
            <v>1430574</v>
          </cell>
          <cell r="O252">
            <v>94.74</v>
          </cell>
          <cell r="P252">
            <v>1430574</v>
          </cell>
        </row>
        <row r="253">
          <cell r="A253">
            <v>252</v>
          </cell>
          <cell r="B253">
            <v>0</v>
          </cell>
          <cell r="C253" t="str">
            <v>05.01.01.15</v>
          </cell>
          <cell r="E253">
            <v>4013400</v>
          </cell>
          <cell r="F253" t="str">
            <v>CONCRETO BACIA VERT.- PARTE INFERIOR LAJE</v>
          </cell>
          <cell r="G253" t="str">
            <v>M3</v>
          </cell>
          <cell r="H253">
            <v>25063</v>
          </cell>
          <cell r="I253">
            <v>1</v>
          </cell>
          <cell r="J253">
            <v>1</v>
          </cell>
          <cell r="K253">
            <v>1</v>
          </cell>
          <cell r="L253">
            <v>1</v>
          </cell>
          <cell r="M253">
            <v>97.55</v>
          </cell>
          <cell r="N253">
            <v>2444895.65</v>
          </cell>
          <cell r="O253">
            <v>97.55</v>
          </cell>
          <cell r="P253">
            <v>2444895.65</v>
          </cell>
        </row>
        <row r="254">
          <cell r="A254">
            <v>253</v>
          </cell>
          <cell r="C254" t="str">
            <v>05.01.01.16</v>
          </cell>
          <cell r="E254">
            <v>4013422</v>
          </cell>
          <cell r="F254" t="str">
            <v>CONCRETO BACIA VERT.- MUROS</v>
          </cell>
          <cell r="G254" t="str">
            <v>M3</v>
          </cell>
          <cell r="H254">
            <v>3903</v>
          </cell>
          <cell r="I254">
            <v>1</v>
          </cell>
          <cell r="J254">
            <v>1</v>
          </cell>
          <cell r="K254">
            <v>1</v>
          </cell>
          <cell r="L254">
            <v>1</v>
          </cell>
          <cell r="M254">
            <v>104.53</v>
          </cell>
          <cell r="N254">
            <v>407980.59</v>
          </cell>
          <cell r="O254">
            <v>104.53</v>
          </cell>
          <cell r="P254">
            <v>407980.59</v>
          </cell>
        </row>
        <row r="255">
          <cell r="A255">
            <v>254</v>
          </cell>
          <cell r="B255">
            <v>0</v>
          </cell>
          <cell r="C255" t="str">
            <v>05.01.01.17</v>
          </cell>
          <cell r="E255">
            <v>4013507</v>
          </cell>
          <cell r="F255" t="str">
            <v>CONCRETO BACIA VERT.- SUPERFICIE HIDRAULICA</v>
          </cell>
          <cell r="G255" t="str">
            <v>M3</v>
          </cell>
          <cell r="H255">
            <v>8834</v>
          </cell>
          <cell r="I255">
            <v>1</v>
          </cell>
          <cell r="J255">
            <v>1</v>
          </cell>
          <cell r="K255">
            <v>1</v>
          </cell>
          <cell r="L255">
            <v>1</v>
          </cell>
          <cell r="M255">
            <v>194.72</v>
          </cell>
          <cell r="N255">
            <v>1720156.48</v>
          </cell>
          <cell r="O255">
            <v>194.72</v>
          </cell>
          <cell r="P255">
            <v>1720156.48</v>
          </cell>
        </row>
        <row r="256">
          <cell r="A256">
            <v>255</v>
          </cell>
          <cell r="B256">
            <v>0</v>
          </cell>
          <cell r="C256" t="str">
            <v>05.01.01.18</v>
          </cell>
          <cell r="E256">
            <v>4013604</v>
          </cell>
          <cell r="F256" t="str">
            <v>CONCRETO VERTEDOURO - PROTECAO MONTANTE/JUSANTE</v>
          </cell>
          <cell r="G256" t="str">
            <v>M3</v>
          </cell>
          <cell r="H256">
            <v>23400</v>
          </cell>
          <cell r="I256">
            <v>1</v>
          </cell>
          <cell r="J256">
            <v>1</v>
          </cell>
          <cell r="K256">
            <v>1</v>
          </cell>
          <cell r="L256">
            <v>1</v>
          </cell>
          <cell r="M256">
            <v>114.41</v>
          </cell>
          <cell r="N256">
            <v>2677194</v>
          </cell>
          <cell r="O256">
            <v>114.41</v>
          </cell>
          <cell r="P256">
            <v>2677194</v>
          </cell>
        </row>
        <row r="257">
          <cell r="A257">
            <v>256</v>
          </cell>
          <cell r="B257">
            <v>0</v>
          </cell>
          <cell r="C257" t="str">
            <v>05.01.01.19</v>
          </cell>
          <cell r="E257">
            <v>4013701</v>
          </cell>
          <cell r="F257" t="str">
            <v>CONCRETO VERTEDOURO - SUBSTITUICAO SAPROLITO</v>
          </cell>
          <cell r="G257" t="str">
            <v>M3</v>
          </cell>
          <cell r="H257">
            <v>2500</v>
          </cell>
          <cell r="I257">
            <v>1</v>
          </cell>
          <cell r="J257">
            <v>1</v>
          </cell>
          <cell r="K257">
            <v>1</v>
          </cell>
          <cell r="L257">
            <v>1</v>
          </cell>
          <cell r="M257">
            <v>145.5</v>
          </cell>
          <cell r="N257">
            <v>363750</v>
          </cell>
          <cell r="O257">
            <v>145.5</v>
          </cell>
          <cell r="P257">
            <v>363750</v>
          </cell>
        </row>
        <row r="258">
          <cell r="A258">
            <v>257</v>
          </cell>
          <cell r="B258">
            <v>8</v>
          </cell>
          <cell r="E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</row>
        <row r="259">
          <cell r="A259">
            <v>258</v>
          </cell>
          <cell r="B259">
            <v>4</v>
          </cell>
          <cell r="C259" t="str">
            <v>05.01.02</v>
          </cell>
          <cell r="E259">
            <v>0</v>
          </cell>
          <cell r="F259" t="str">
            <v>CONCRETO CASA FORCA/TOMADA DAGUA/ AREA MONTAGEM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>
            <v>259</v>
          </cell>
          <cell r="B260">
            <v>0</v>
          </cell>
          <cell r="C260" t="str">
            <v>05.01.02.01</v>
          </cell>
          <cell r="E260">
            <v>4013808</v>
          </cell>
          <cell r="F260" t="str">
            <v>CONCRETO P/REGULARIZACAO DE FUNDACOES/OVER BREAK</v>
          </cell>
          <cell r="G260" t="str">
            <v>M3</v>
          </cell>
          <cell r="H260">
            <v>11350</v>
          </cell>
          <cell r="I260">
            <v>1</v>
          </cell>
          <cell r="J260">
            <v>1</v>
          </cell>
          <cell r="K260">
            <v>1</v>
          </cell>
          <cell r="L260">
            <v>1</v>
          </cell>
          <cell r="M260">
            <v>128.97</v>
          </cell>
          <cell r="N260">
            <v>1463809.5</v>
          </cell>
          <cell r="O260">
            <v>128.97</v>
          </cell>
          <cell r="P260">
            <v>1463809.5</v>
          </cell>
        </row>
        <row r="261">
          <cell r="A261">
            <v>260</v>
          </cell>
          <cell r="B261">
            <v>0</v>
          </cell>
          <cell r="C261" t="str">
            <v>05.01.02.02</v>
          </cell>
          <cell r="E261">
            <v>4013905</v>
          </cell>
          <cell r="F261" t="str">
            <v>CONCRETO CF/TD/AM - T.DAGUA-SUP HIDRAULICA</v>
          </cell>
          <cell r="G261" t="str">
            <v>M3</v>
          </cell>
          <cell r="H261">
            <v>15960</v>
          </cell>
          <cell r="I261">
            <v>1</v>
          </cell>
          <cell r="J261">
            <v>1</v>
          </cell>
          <cell r="K261">
            <v>1</v>
          </cell>
          <cell r="L261">
            <v>1</v>
          </cell>
          <cell r="M261">
            <v>190.29</v>
          </cell>
          <cell r="N261">
            <v>3037028.4</v>
          </cell>
          <cell r="O261">
            <v>190.29</v>
          </cell>
          <cell r="P261">
            <v>3037028.4</v>
          </cell>
        </row>
        <row r="262">
          <cell r="A262">
            <v>261</v>
          </cell>
          <cell r="B262">
            <v>0</v>
          </cell>
          <cell r="C262" t="str">
            <v>05.01.02.03</v>
          </cell>
          <cell r="E262">
            <v>4014005</v>
          </cell>
          <cell r="F262" t="str">
            <v>CONCRETO CF/TD/AM - T.DAGUA-PAREDES</v>
          </cell>
          <cell r="G262" t="str">
            <v>M3</v>
          </cell>
          <cell r="H262">
            <v>128387</v>
          </cell>
          <cell r="I262">
            <v>1</v>
          </cell>
          <cell r="J262">
            <v>1</v>
          </cell>
          <cell r="K262">
            <v>1</v>
          </cell>
          <cell r="L262">
            <v>1</v>
          </cell>
          <cell r="M262">
            <v>112.2</v>
          </cell>
          <cell r="N262">
            <v>14405021.4</v>
          </cell>
          <cell r="O262">
            <v>112.2</v>
          </cell>
          <cell r="P262">
            <v>14405021.4</v>
          </cell>
        </row>
        <row r="263">
          <cell r="A263">
            <v>262</v>
          </cell>
          <cell r="B263">
            <v>0</v>
          </cell>
          <cell r="C263" t="str">
            <v>05.01.02.04</v>
          </cell>
          <cell r="E263">
            <v>4014027</v>
          </cell>
          <cell r="F263" t="str">
            <v>CONCRETO CF/TD/AM - T.DAGUA-PILARES</v>
          </cell>
          <cell r="G263" t="str">
            <v>M3</v>
          </cell>
          <cell r="H263">
            <v>2023</v>
          </cell>
          <cell r="I263">
            <v>1</v>
          </cell>
          <cell r="J263">
            <v>1</v>
          </cell>
          <cell r="K263">
            <v>1</v>
          </cell>
          <cell r="L263">
            <v>1</v>
          </cell>
          <cell r="M263">
            <v>150.5</v>
          </cell>
          <cell r="N263">
            <v>304461.5</v>
          </cell>
          <cell r="O263">
            <v>150.5</v>
          </cell>
          <cell r="P263">
            <v>304461.5</v>
          </cell>
        </row>
        <row r="264">
          <cell r="A264">
            <v>263</v>
          </cell>
          <cell r="B264">
            <v>0</v>
          </cell>
          <cell r="C264" t="str">
            <v>05.01.02.05</v>
          </cell>
          <cell r="E264">
            <v>4014102</v>
          </cell>
          <cell r="F264" t="str">
            <v>CONCRETO CF/TD/AM - T.DAGUA-LAJES</v>
          </cell>
          <cell r="G264" t="str">
            <v>M3</v>
          </cell>
          <cell r="H264">
            <v>9625</v>
          </cell>
          <cell r="I264">
            <v>1</v>
          </cell>
          <cell r="J264">
            <v>1</v>
          </cell>
          <cell r="K264">
            <v>1</v>
          </cell>
          <cell r="L264">
            <v>1</v>
          </cell>
          <cell r="M264">
            <v>134.79</v>
          </cell>
          <cell r="N264">
            <v>1297353.75</v>
          </cell>
          <cell r="O264">
            <v>134.79</v>
          </cell>
          <cell r="P264">
            <v>1297353.75</v>
          </cell>
        </row>
        <row r="265">
          <cell r="A265">
            <v>264</v>
          </cell>
          <cell r="B265">
            <v>0</v>
          </cell>
          <cell r="C265" t="str">
            <v>05.01.02.06</v>
          </cell>
          <cell r="E265">
            <v>4014209</v>
          </cell>
          <cell r="F265" t="str">
            <v>CONCRETO CF/TD/AM - T.DAGUA-PRE MOLDADOS</v>
          </cell>
          <cell r="G265" t="str">
            <v>M3</v>
          </cell>
          <cell r="H265">
            <v>805</v>
          </cell>
          <cell r="I265">
            <v>1</v>
          </cell>
          <cell r="J265">
            <v>1</v>
          </cell>
          <cell r="K265">
            <v>1</v>
          </cell>
          <cell r="L265">
            <v>1</v>
          </cell>
          <cell r="M265">
            <v>354.04</v>
          </cell>
          <cell r="N265">
            <v>285002.2</v>
          </cell>
          <cell r="O265">
            <v>354.04</v>
          </cell>
          <cell r="P265">
            <v>285002.2</v>
          </cell>
        </row>
        <row r="266">
          <cell r="A266">
            <v>265</v>
          </cell>
          <cell r="B266">
            <v>0</v>
          </cell>
          <cell r="C266" t="str">
            <v>05.01.02.07</v>
          </cell>
          <cell r="E266">
            <v>4014306</v>
          </cell>
          <cell r="F266" t="str">
            <v>CONCRETO CF/TD/AM - T.DAGUA-SEGUNDO ESTAGIO</v>
          </cell>
          <cell r="G266" t="str">
            <v>M3</v>
          </cell>
          <cell r="H266">
            <v>3903</v>
          </cell>
          <cell r="I266">
            <v>1</v>
          </cell>
          <cell r="J266">
            <v>1</v>
          </cell>
          <cell r="K266">
            <v>1</v>
          </cell>
          <cell r="L266">
            <v>1</v>
          </cell>
          <cell r="M266">
            <v>160.53</v>
          </cell>
          <cell r="N266">
            <v>626548.59</v>
          </cell>
          <cell r="O266">
            <v>160.53</v>
          </cell>
          <cell r="P266">
            <v>626548.59</v>
          </cell>
        </row>
        <row r="267">
          <cell r="A267">
            <v>266</v>
          </cell>
          <cell r="B267">
            <v>0</v>
          </cell>
          <cell r="C267" t="str">
            <v>05.01.02.08</v>
          </cell>
          <cell r="E267">
            <v>4014403</v>
          </cell>
          <cell r="F267" t="str">
            <v>CONCRETO CF/TD/AM - C.FORTE-SUP.HIDRAULICA</v>
          </cell>
          <cell r="G267" t="str">
            <v>M3</v>
          </cell>
          <cell r="H267">
            <v>13970</v>
          </cell>
          <cell r="I267">
            <v>1</v>
          </cell>
          <cell r="J267">
            <v>1</v>
          </cell>
          <cell r="K267">
            <v>1</v>
          </cell>
          <cell r="L267">
            <v>1</v>
          </cell>
          <cell r="M267">
            <v>186.53</v>
          </cell>
          <cell r="N267">
            <v>2605824.1</v>
          </cell>
          <cell r="O267">
            <v>186.53</v>
          </cell>
          <cell r="P267">
            <v>2605824.1</v>
          </cell>
        </row>
        <row r="268">
          <cell r="A268">
            <v>267</v>
          </cell>
          <cell r="B268">
            <v>0</v>
          </cell>
          <cell r="C268" t="str">
            <v>05.01.02.09</v>
          </cell>
          <cell r="E268">
            <v>4014500</v>
          </cell>
          <cell r="F268" t="str">
            <v>CONCRETO CF/TD/AM - C.FORTE-PAREDES</v>
          </cell>
          <cell r="G268" t="str">
            <v>M3</v>
          </cell>
          <cell r="H268">
            <v>109641</v>
          </cell>
          <cell r="I268">
            <v>1</v>
          </cell>
          <cell r="J268">
            <v>1</v>
          </cell>
          <cell r="K268">
            <v>1</v>
          </cell>
          <cell r="L268">
            <v>1</v>
          </cell>
          <cell r="M268">
            <v>113.51</v>
          </cell>
          <cell r="N268">
            <v>12445349.91</v>
          </cell>
          <cell r="O268">
            <v>113.51</v>
          </cell>
          <cell r="P268">
            <v>12445349.91</v>
          </cell>
        </row>
        <row r="269">
          <cell r="A269">
            <v>268</v>
          </cell>
          <cell r="B269">
            <v>0</v>
          </cell>
          <cell r="C269" t="str">
            <v>05.01.02.10</v>
          </cell>
          <cell r="E269">
            <v>4014522</v>
          </cell>
          <cell r="F269" t="str">
            <v>CONCRETO CF/TD/AM - C.FORTE-PILARES</v>
          </cell>
          <cell r="G269" t="str">
            <v>M3</v>
          </cell>
          <cell r="H269">
            <v>3847</v>
          </cell>
          <cell r="I269">
            <v>1</v>
          </cell>
          <cell r="J269">
            <v>1</v>
          </cell>
          <cell r="K269">
            <v>1</v>
          </cell>
          <cell r="L269">
            <v>1</v>
          </cell>
          <cell r="M269">
            <v>147.81</v>
          </cell>
          <cell r="N269">
            <v>568625.06999999995</v>
          </cell>
          <cell r="O269">
            <v>147.81</v>
          </cell>
          <cell r="P269">
            <v>568625.06999999995</v>
          </cell>
        </row>
        <row r="270">
          <cell r="A270">
            <v>269</v>
          </cell>
          <cell r="B270">
            <v>0</v>
          </cell>
          <cell r="C270" t="str">
            <v>05.01.02.11</v>
          </cell>
          <cell r="E270">
            <v>4014607</v>
          </cell>
          <cell r="F270" t="str">
            <v>CONCRETO CF/TD/AM - C.FORTE-LAJES</v>
          </cell>
          <cell r="G270" t="str">
            <v>M3</v>
          </cell>
          <cell r="H270">
            <v>14231</v>
          </cell>
          <cell r="I270">
            <v>1</v>
          </cell>
          <cell r="J270">
            <v>1</v>
          </cell>
          <cell r="K270">
            <v>1</v>
          </cell>
          <cell r="L270">
            <v>1</v>
          </cell>
          <cell r="M270">
            <v>136.27000000000001</v>
          </cell>
          <cell r="N270">
            <v>1939258.37</v>
          </cell>
          <cell r="O270">
            <v>136.27000000000001</v>
          </cell>
          <cell r="P270">
            <v>1939258.37</v>
          </cell>
        </row>
        <row r="271">
          <cell r="A271">
            <v>270</v>
          </cell>
          <cell r="B271">
            <v>0</v>
          </cell>
          <cell r="C271" t="str">
            <v>05.01.02.12</v>
          </cell>
          <cell r="E271">
            <v>4014704</v>
          </cell>
          <cell r="F271" t="str">
            <v>CONCRETO CF/TD/AM - C.FORTE-PRE MOLDADOS</v>
          </cell>
          <cell r="G271" t="str">
            <v>M3</v>
          </cell>
          <cell r="H271">
            <v>3105</v>
          </cell>
          <cell r="I271">
            <v>1</v>
          </cell>
          <cell r="J271">
            <v>1</v>
          </cell>
          <cell r="K271">
            <v>1</v>
          </cell>
          <cell r="L271">
            <v>1</v>
          </cell>
          <cell r="M271">
            <v>363.3</v>
          </cell>
          <cell r="N271">
            <v>1128046.5</v>
          </cell>
          <cell r="O271">
            <v>363.3</v>
          </cell>
          <cell r="P271">
            <v>1128046.5</v>
          </cell>
        </row>
        <row r="272">
          <cell r="A272">
            <v>271</v>
          </cell>
          <cell r="B272">
            <v>0</v>
          </cell>
          <cell r="C272" t="str">
            <v>05.01.02.13</v>
          </cell>
          <cell r="E272">
            <v>4014801</v>
          </cell>
          <cell r="F272" t="str">
            <v>CONCRETO CF/TD/AM - C.FORTE-2O.ESTAGIO</v>
          </cell>
          <cell r="G272" t="str">
            <v>M3</v>
          </cell>
          <cell r="H272">
            <v>2249</v>
          </cell>
          <cell r="I272">
            <v>1</v>
          </cell>
          <cell r="J272">
            <v>1</v>
          </cell>
          <cell r="K272">
            <v>1</v>
          </cell>
          <cell r="L272">
            <v>1</v>
          </cell>
          <cell r="M272">
            <v>158.01</v>
          </cell>
          <cell r="N272">
            <v>355364.49</v>
          </cell>
          <cell r="O272">
            <v>158.01</v>
          </cell>
          <cell r="P272">
            <v>355364.49</v>
          </cell>
        </row>
        <row r="273">
          <cell r="A273">
            <v>272</v>
          </cell>
          <cell r="B273">
            <v>0</v>
          </cell>
          <cell r="C273" t="str">
            <v>05.01.02.14</v>
          </cell>
          <cell r="E273">
            <v>4014908</v>
          </cell>
          <cell r="F273" t="str">
            <v>CONCRETO CF/TD/AM - NAVE-1O.ESTAGIO</v>
          </cell>
          <cell r="G273" t="str">
            <v>M3</v>
          </cell>
          <cell r="H273">
            <v>56497</v>
          </cell>
          <cell r="I273">
            <v>1</v>
          </cell>
          <cell r="J273">
            <v>1</v>
          </cell>
          <cell r="K273">
            <v>1</v>
          </cell>
          <cell r="L273">
            <v>1</v>
          </cell>
          <cell r="M273">
            <v>112.45</v>
          </cell>
          <cell r="N273">
            <v>6353087.6500000004</v>
          </cell>
          <cell r="O273">
            <v>112.45</v>
          </cell>
          <cell r="P273">
            <v>6353087.6500000004</v>
          </cell>
        </row>
        <row r="274">
          <cell r="A274">
            <v>273</v>
          </cell>
          <cell r="B274">
            <v>0</v>
          </cell>
          <cell r="C274" t="str">
            <v>05.01.02.15</v>
          </cell>
          <cell r="E274">
            <v>4015008</v>
          </cell>
          <cell r="F274" t="str">
            <v>CONCRETO CF/TD/AM - NAVE-2O.ESTAGIO</v>
          </cell>
          <cell r="G274" t="str">
            <v>M3</v>
          </cell>
          <cell r="H274">
            <v>92232</v>
          </cell>
          <cell r="I274">
            <v>1</v>
          </cell>
          <cell r="J274">
            <v>1</v>
          </cell>
          <cell r="K274">
            <v>1</v>
          </cell>
          <cell r="L274">
            <v>1</v>
          </cell>
          <cell r="M274">
            <v>184.3</v>
          </cell>
          <cell r="N274">
            <v>16998357.600000001</v>
          </cell>
          <cell r="O274">
            <v>184.3</v>
          </cell>
          <cell r="P274">
            <v>16998357.600000001</v>
          </cell>
        </row>
        <row r="275">
          <cell r="A275">
            <v>274</v>
          </cell>
          <cell r="B275">
            <v>0</v>
          </cell>
          <cell r="C275" t="str">
            <v>05.01.02.16</v>
          </cell>
          <cell r="E275">
            <v>4015105</v>
          </cell>
          <cell r="F275" t="str">
            <v>CONCRETO CF/TD/AM - NAVE-3O.ESTAGIO</v>
          </cell>
          <cell r="G275" t="str">
            <v>M3</v>
          </cell>
          <cell r="H275">
            <v>16989</v>
          </cell>
          <cell r="I275">
            <v>1</v>
          </cell>
          <cell r="J275">
            <v>1</v>
          </cell>
          <cell r="K275">
            <v>1</v>
          </cell>
          <cell r="L275">
            <v>1</v>
          </cell>
          <cell r="M275">
            <v>193.98</v>
          </cell>
          <cell r="N275">
            <v>3295526.22</v>
          </cell>
          <cell r="O275">
            <v>193.98</v>
          </cell>
          <cell r="P275">
            <v>3295526.22</v>
          </cell>
        </row>
        <row r="276">
          <cell r="A276">
            <v>275</v>
          </cell>
          <cell r="B276">
            <v>0</v>
          </cell>
          <cell r="C276" t="str">
            <v>05.01.02.17</v>
          </cell>
          <cell r="E276">
            <v>4015202</v>
          </cell>
          <cell r="F276" t="str">
            <v>CONCRETO CF/TD/AM - BLOCO LATERAL</v>
          </cell>
          <cell r="G276" t="str">
            <v>M3</v>
          </cell>
          <cell r="H276">
            <v>12066</v>
          </cell>
          <cell r="I276">
            <v>1</v>
          </cell>
          <cell r="J276">
            <v>1</v>
          </cell>
          <cell r="K276">
            <v>1</v>
          </cell>
          <cell r="L276">
            <v>1</v>
          </cell>
          <cell r="M276">
            <v>115.64</v>
          </cell>
          <cell r="N276">
            <v>1395312.24</v>
          </cell>
          <cell r="O276">
            <v>115.64</v>
          </cell>
          <cell r="P276">
            <v>1395312.24</v>
          </cell>
        </row>
        <row r="277">
          <cell r="A277">
            <v>276</v>
          </cell>
          <cell r="B277">
            <v>0</v>
          </cell>
          <cell r="C277" t="str">
            <v>05.01.02.18</v>
          </cell>
          <cell r="E277">
            <v>4015309</v>
          </cell>
          <cell r="F277" t="str">
            <v>CONCRETO CF/TD/AM - AREA DE MONTAGEM</v>
          </cell>
          <cell r="G277" t="str">
            <v>M3</v>
          </cell>
          <cell r="H277">
            <v>19477</v>
          </cell>
          <cell r="I277">
            <v>1</v>
          </cell>
          <cell r="J277">
            <v>1</v>
          </cell>
          <cell r="K277">
            <v>1</v>
          </cell>
          <cell r="L277">
            <v>1</v>
          </cell>
          <cell r="M277">
            <v>114.84</v>
          </cell>
          <cell r="N277">
            <v>2236738.6800000002</v>
          </cell>
          <cell r="O277">
            <v>114.84</v>
          </cell>
          <cell r="P277">
            <v>2236738.6800000002</v>
          </cell>
        </row>
        <row r="278">
          <cell r="A278">
            <v>277</v>
          </cell>
          <cell r="B278">
            <v>0</v>
          </cell>
          <cell r="C278" t="str">
            <v>05.01.02.19</v>
          </cell>
          <cell r="E278">
            <v>4015406</v>
          </cell>
          <cell r="F278" t="str">
            <v>CONCRETO CF/TD/AM - SUBSTITUICAO SAPROLITO</v>
          </cell>
          <cell r="G278" t="str">
            <v>M3</v>
          </cell>
          <cell r="H278">
            <v>1300</v>
          </cell>
          <cell r="I278">
            <v>1</v>
          </cell>
          <cell r="J278">
            <v>1</v>
          </cell>
          <cell r="K278">
            <v>1</v>
          </cell>
          <cell r="L278">
            <v>1</v>
          </cell>
          <cell r="M278">
            <v>117.65</v>
          </cell>
          <cell r="N278">
            <v>152945</v>
          </cell>
          <cell r="O278">
            <v>117.65</v>
          </cell>
          <cell r="P278">
            <v>152945</v>
          </cell>
        </row>
        <row r="279">
          <cell r="A279">
            <v>278</v>
          </cell>
          <cell r="B279">
            <v>8</v>
          </cell>
          <cell r="E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279</v>
          </cell>
          <cell r="B280">
            <v>4</v>
          </cell>
          <cell r="C280" t="str">
            <v>05.01.03</v>
          </cell>
          <cell r="E280">
            <v>0</v>
          </cell>
          <cell r="F280" t="str">
            <v>CONCRETO BARRAGEM/ BLOCOS EM CCR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</row>
        <row r="281">
          <cell r="A281">
            <v>280</v>
          </cell>
          <cell r="B281">
            <v>0</v>
          </cell>
          <cell r="C281" t="str">
            <v>05.01.03.01</v>
          </cell>
          <cell r="E281">
            <v>4015503</v>
          </cell>
          <cell r="F281" t="str">
            <v>CONCRETO P/REGULARIZACAO FUNDACAO/OVER BREAK</v>
          </cell>
          <cell r="G281" t="str">
            <v>M3</v>
          </cell>
          <cell r="H281">
            <v>2596</v>
          </cell>
          <cell r="I281">
            <v>1</v>
          </cell>
          <cell r="J281">
            <v>1</v>
          </cell>
          <cell r="K281">
            <v>1</v>
          </cell>
          <cell r="L281">
            <v>1</v>
          </cell>
          <cell r="M281">
            <v>124.89</v>
          </cell>
          <cell r="N281">
            <v>324214.44</v>
          </cell>
          <cell r="O281">
            <v>124.89</v>
          </cell>
          <cell r="P281">
            <v>324214.44</v>
          </cell>
        </row>
        <row r="282">
          <cell r="A282">
            <v>281</v>
          </cell>
          <cell r="B282">
            <v>0</v>
          </cell>
          <cell r="C282" t="str">
            <v>05.01.03.02</v>
          </cell>
          <cell r="E282">
            <v>4015600</v>
          </cell>
          <cell r="F282" t="str">
            <v>CONCRETO FACE - BARRAGEM CCR</v>
          </cell>
          <cell r="G282" t="str">
            <v>M3</v>
          </cell>
          <cell r="H282">
            <v>25114</v>
          </cell>
          <cell r="I282">
            <v>1</v>
          </cell>
          <cell r="J282">
            <v>1</v>
          </cell>
          <cell r="K282">
            <v>1</v>
          </cell>
          <cell r="L282">
            <v>1</v>
          </cell>
          <cell r="M282">
            <v>111.06</v>
          </cell>
          <cell r="N282">
            <v>2789160.84</v>
          </cell>
          <cell r="O282">
            <v>111.06</v>
          </cell>
          <cell r="P282">
            <v>2789160.84</v>
          </cell>
        </row>
        <row r="283">
          <cell r="A283">
            <v>282</v>
          </cell>
          <cell r="B283">
            <v>0</v>
          </cell>
          <cell r="C283" t="str">
            <v>05.01.03.03</v>
          </cell>
          <cell r="E283">
            <v>4015707</v>
          </cell>
          <cell r="F283" t="str">
            <v>CONCRETO COROAMENTO - BARRAGEM CCR</v>
          </cell>
          <cell r="G283" t="str">
            <v>M3</v>
          </cell>
          <cell r="H283">
            <v>2249</v>
          </cell>
          <cell r="I283">
            <v>1</v>
          </cell>
          <cell r="J283">
            <v>1</v>
          </cell>
          <cell r="K283">
            <v>1</v>
          </cell>
          <cell r="L283">
            <v>1</v>
          </cell>
          <cell r="M283">
            <v>172.86</v>
          </cell>
          <cell r="N283">
            <v>388762.14</v>
          </cell>
          <cell r="O283">
            <v>172.86</v>
          </cell>
          <cell r="P283">
            <v>388762.14</v>
          </cell>
        </row>
        <row r="284">
          <cell r="A284">
            <v>283</v>
          </cell>
          <cell r="B284">
            <v>0</v>
          </cell>
          <cell r="C284" t="str">
            <v>05.01.03.04</v>
          </cell>
          <cell r="E284">
            <v>4015804</v>
          </cell>
          <cell r="F284" t="str">
            <v>CONCRETO FACE BLOCOS MONTANTE AREA MONTAGEM</v>
          </cell>
          <cell r="G284" t="str">
            <v>M3</v>
          </cell>
          <cell r="H284">
            <v>2010</v>
          </cell>
          <cell r="I284">
            <v>1</v>
          </cell>
          <cell r="J284">
            <v>1</v>
          </cell>
          <cell r="K284">
            <v>1</v>
          </cell>
          <cell r="L284">
            <v>1</v>
          </cell>
          <cell r="M284">
            <v>164.75</v>
          </cell>
          <cell r="N284">
            <v>331147.5</v>
          </cell>
          <cell r="O284">
            <v>164.75</v>
          </cell>
          <cell r="P284">
            <v>331147.5</v>
          </cell>
        </row>
        <row r="285">
          <cell r="A285">
            <v>284</v>
          </cell>
          <cell r="B285">
            <v>0</v>
          </cell>
          <cell r="C285" t="str">
            <v>05.01.03.05</v>
          </cell>
          <cell r="E285">
            <v>4015901</v>
          </cell>
          <cell r="F285" t="str">
            <v>CONCRETO COROAMENTO - BLOCO MONTAGEM AREA DE MONTAGEM</v>
          </cell>
          <cell r="G285" t="str">
            <v>M3</v>
          </cell>
          <cell r="H285">
            <v>542</v>
          </cell>
          <cell r="I285">
            <v>1</v>
          </cell>
          <cell r="J285">
            <v>1</v>
          </cell>
          <cell r="K285">
            <v>1</v>
          </cell>
          <cell r="L285">
            <v>1</v>
          </cell>
          <cell r="M285">
            <v>172.86</v>
          </cell>
          <cell r="N285">
            <v>93690.12</v>
          </cell>
          <cell r="O285">
            <v>172.86</v>
          </cell>
          <cell r="P285">
            <v>93690.12</v>
          </cell>
        </row>
        <row r="286">
          <cell r="A286">
            <v>285</v>
          </cell>
          <cell r="B286">
            <v>0</v>
          </cell>
          <cell r="C286" t="str">
            <v>05.01.03.06</v>
          </cell>
          <cell r="E286">
            <v>4016001</v>
          </cell>
          <cell r="F286" t="str">
            <v>CONCRETO FACE BLOCOS - MONTAGEM DO BLOCO LATERAL</v>
          </cell>
          <cell r="G286" t="str">
            <v>M3</v>
          </cell>
          <cell r="H286">
            <v>381</v>
          </cell>
          <cell r="I286">
            <v>1</v>
          </cell>
          <cell r="J286">
            <v>1</v>
          </cell>
          <cell r="K286">
            <v>1</v>
          </cell>
          <cell r="L286">
            <v>1</v>
          </cell>
          <cell r="M286">
            <v>111.06</v>
          </cell>
          <cell r="N286">
            <v>42313.86</v>
          </cell>
          <cell r="O286">
            <v>111.06</v>
          </cell>
          <cell r="P286">
            <v>42313.86</v>
          </cell>
        </row>
        <row r="287">
          <cell r="A287">
            <v>286</v>
          </cell>
          <cell r="B287">
            <v>0</v>
          </cell>
          <cell r="C287" t="str">
            <v>05.01.03.07</v>
          </cell>
          <cell r="E287">
            <v>4016108</v>
          </cell>
          <cell r="F287" t="str">
            <v>CONCRETO COROAMENTO - BLOCO MONTANTE DO BLOCO LATERAL</v>
          </cell>
          <cell r="G287" t="str">
            <v>M3</v>
          </cell>
          <cell r="H287">
            <v>45</v>
          </cell>
          <cell r="I287">
            <v>1</v>
          </cell>
          <cell r="J287">
            <v>1</v>
          </cell>
          <cell r="K287">
            <v>1</v>
          </cell>
          <cell r="L287">
            <v>1</v>
          </cell>
          <cell r="M287">
            <v>172.86</v>
          </cell>
          <cell r="N287">
            <v>7778.7</v>
          </cell>
          <cell r="O287">
            <v>172.86</v>
          </cell>
          <cell r="P287">
            <v>7778.7</v>
          </cell>
        </row>
        <row r="288">
          <cell r="A288">
            <v>287</v>
          </cell>
          <cell r="B288">
            <v>8</v>
          </cell>
          <cell r="E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A289">
            <v>288</v>
          </cell>
          <cell r="B289">
            <v>4</v>
          </cell>
          <cell r="C289" t="str">
            <v>05.01.04</v>
          </cell>
          <cell r="E289">
            <v>0</v>
          </cell>
          <cell r="F289" t="str">
            <v>CONCRETO PECAS PRE MOLDADAS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289</v>
          </cell>
          <cell r="B290">
            <v>0</v>
          </cell>
          <cell r="C290" t="str">
            <v>05.01.04.01</v>
          </cell>
          <cell r="E290">
            <v>4016205</v>
          </cell>
          <cell r="F290" t="str">
            <v>CONCRETO PECAS PRE MOLDADAS - TOMADA DE AGUA</v>
          </cell>
          <cell r="G290" t="str">
            <v>M3</v>
          </cell>
          <cell r="H290">
            <v>1000</v>
          </cell>
          <cell r="I290">
            <v>1</v>
          </cell>
          <cell r="J290">
            <v>1</v>
          </cell>
          <cell r="K290">
            <v>1</v>
          </cell>
          <cell r="L290">
            <v>1</v>
          </cell>
          <cell r="M290">
            <v>353.54</v>
          </cell>
          <cell r="N290">
            <v>353540</v>
          </cell>
          <cell r="O290">
            <v>353.54</v>
          </cell>
          <cell r="P290">
            <v>353540</v>
          </cell>
        </row>
        <row r="291">
          <cell r="A291">
            <v>290</v>
          </cell>
          <cell r="B291">
            <v>0</v>
          </cell>
          <cell r="C291" t="str">
            <v>05.01.04.02</v>
          </cell>
          <cell r="E291">
            <v>4016302</v>
          </cell>
          <cell r="F291" t="str">
            <v>CONCRETO PECAS PRE MOLDADAS - CASA DE FORCA</v>
          </cell>
          <cell r="G291" t="str">
            <v>M3</v>
          </cell>
          <cell r="H291">
            <v>2000</v>
          </cell>
          <cell r="I291">
            <v>1</v>
          </cell>
          <cell r="J291">
            <v>1</v>
          </cell>
          <cell r="K291">
            <v>1</v>
          </cell>
          <cell r="L291">
            <v>1</v>
          </cell>
          <cell r="M291">
            <v>362.8</v>
          </cell>
          <cell r="N291">
            <v>725600</v>
          </cell>
          <cell r="O291">
            <v>362.8</v>
          </cell>
          <cell r="P291">
            <v>725600</v>
          </cell>
        </row>
        <row r="292">
          <cell r="A292">
            <v>291</v>
          </cell>
          <cell r="B292">
            <v>0</v>
          </cell>
          <cell r="C292" t="str">
            <v>05.01.04.03</v>
          </cell>
          <cell r="E292">
            <v>4016409</v>
          </cell>
          <cell r="F292" t="str">
            <v>CONCRETO PECAS PRE MOLDADAS - AREA DE MONTAGEM</v>
          </cell>
          <cell r="G292" t="str">
            <v>M3</v>
          </cell>
          <cell r="H292">
            <v>300</v>
          </cell>
          <cell r="I292">
            <v>1</v>
          </cell>
          <cell r="J292">
            <v>1</v>
          </cell>
          <cell r="K292">
            <v>1</v>
          </cell>
          <cell r="L292">
            <v>1</v>
          </cell>
          <cell r="M292">
            <v>356.2</v>
          </cell>
          <cell r="N292">
            <v>106860</v>
          </cell>
          <cell r="O292">
            <v>356.2</v>
          </cell>
          <cell r="P292">
            <v>106860</v>
          </cell>
        </row>
        <row r="293">
          <cell r="A293">
            <v>292</v>
          </cell>
          <cell r="B293">
            <v>0</v>
          </cell>
          <cell r="C293" t="str">
            <v>05.01.04.04</v>
          </cell>
          <cell r="E293">
            <v>4016506</v>
          </cell>
          <cell r="F293" t="str">
            <v>CONCRETO PECAS PRE MOLDADAS - GALERIAS DRENAGEM</v>
          </cell>
          <cell r="G293" t="str">
            <v>M3</v>
          </cell>
          <cell r="H293">
            <v>700</v>
          </cell>
          <cell r="I293">
            <v>1</v>
          </cell>
          <cell r="J293">
            <v>1</v>
          </cell>
          <cell r="K293">
            <v>1</v>
          </cell>
          <cell r="L293">
            <v>1</v>
          </cell>
          <cell r="M293">
            <v>410.27</v>
          </cell>
          <cell r="N293">
            <v>287189</v>
          </cell>
          <cell r="O293">
            <v>410.27</v>
          </cell>
          <cell r="P293">
            <v>287189</v>
          </cell>
        </row>
        <row r="294">
          <cell r="A294">
            <v>293</v>
          </cell>
          <cell r="B294">
            <v>0</v>
          </cell>
          <cell r="C294" t="str">
            <v>05.01.04.05</v>
          </cell>
          <cell r="E294">
            <v>4016603</v>
          </cell>
          <cell r="F294" t="str">
            <v>CONCRETO PECAS PRE MOLDADAS - GALERIAS CCR</v>
          </cell>
          <cell r="G294" t="str">
            <v>M3</v>
          </cell>
          <cell r="H294">
            <v>1000</v>
          </cell>
          <cell r="I294">
            <v>1</v>
          </cell>
          <cell r="J294">
            <v>1</v>
          </cell>
          <cell r="K294">
            <v>1</v>
          </cell>
          <cell r="L294">
            <v>1</v>
          </cell>
          <cell r="M294">
            <v>410.27</v>
          </cell>
          <cell r="N294">
            <v>410270</v>
          </cell>
          <cell r="O294">
            <v>410.27</v>
          </cell>
          <cell r="P294">
            <v>410270</v>
          </cell>
        </row>
        <row r="295">
          <cell r="A295">
            <v>294</v>
          </cell>
          <cell r="B295">
            <v>0</v>
          </cell>
          <cell r="C295" t="str">
            <v>05.01.04.06</v>
          </cell>
          <cell r="E295">
            <v>4016700</v>
          </cell>
          <cell r="F295" t="str">
            <v>CONCRETO PECAS PRE MOLDADAS - VERTEDOURO</v>
          </cell>
          <cell r="G295" t="str">
            <v>M3</v>
          </cell>
          <cell r="H295">
            <v>1000</v>
          </cell>
          <cell r="I295">
            <v>1</v>
          </cell>
          <cell r="J295">
            <v>1</v>
          </cell>
          <cell r="K295">
            <v>1</v>
          </cell>
          <cell r="L295">
            <v>1</v>
          </cell>
          <cell r="M295">
            <v>360.89</v>
          </cell>
          <cell r="N295">
            <v>360890</v>
          </cell>
          <cell r="O295">
            <v>360.89</v>
          </cell>
          <cell r="P295">
            <v>360890</v>
          </cell>
        </row>
        <row r="296">
          <cell r="A296">
            <v>295</v>
          </cell>
          <cell r="B296">
            <v>8</v>
          </cell>
          <cell r="E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</row>
        <row r="297">
          <cell r="A297">
            <v>296</v>
          </cell>
          <cell r="B297">
            <v>3</v>
          </cell>
          <cell r="C297" t="str">
            <v>05.02</v>
          </cell>
          <cell r="E297">
            <v>0</v>
          </cell>
          <cell r="F297" t="str">
            <v>* PREPARO E LANCAMENTO CONCRETO CCR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A298">
            <v>297</v>
          </cell>
          <cell r="B298">
            <v>0</v>
          </cell>
          <cell r="C298" t="str">
            <v>05.02.01</v>
          </cell>
          <cell r="E298">
            <v>4016807</v>
          </cell>
          <cell r="F298" t="str">
            <v>CONCRETO CCR - VERTEDOURO - OGIVA</v>
          </cell>
          <cell r="G298" t="str">
            <v>M3</v>
          </cell>
          <cell r="H298">
            <v>21487</v>
          </cell>
          <cell r="I298">
            <v>1</v>
          </cell>
          <cell r="J298">
            <v>1</v>
          </cell>
          <cell r="K298">
            <v>1</v>
          </cell>
          <cell r="L298">
            <v>1</v>
          </cell>
          <cell r="M298">
            <v>54.36</v>
          </cell>
          <cell r="N298">
            <v>1168033.32</v>
          </cell>
          <cell r="O298">
            <v>54.36</v>
          </cell>
          <cell r="P298">
            <v>1168033.32</v>
          </cell>
        </row>
        <row r="299">
          <cell r="A299">
            <v>298</v>
          </cell>
          <cell r="B299">
            <v>0</v>
          </cell>
          <cell r="C299" t="str">
            <v>05.02.02</v>
          </cell>
          <cell r="E299">
            <v>4016904</v>
          </cell>
          <cell r="F299" t="str">
            <v>CONCRETO CCR - VERTEDOURO - MURO BACIA DISSIPACAO</v>
          </cell>
          <cell r="G299" t="str">
            <v>M3</v>
          </cell>
          <cell r="H299">
            <v>7145</v>
          </cell>
          <cell r="I299">
            <v>1</v>
          </cell>
          <cell r="J299">
            <v>1</v>
          </cell>
          <cell r="K299">
            <v>1</v>
          </cell>
          <cell r="L299">
            <v>1</v>
          </cell>
          <cell r="M299">
            <v>54.36</v>
          </cell>
          <cell r="N299">
            <v>388402.2</v>
          </cell>
          <cell r="O299">
            <v>54.36</v>
          </cell>
          <cell r="P299">
            <v>388402.2</v>
          </cell>
        </row>
        <row r="300">
          <cell r="A300">
            <v>299</v>
          </cell>
          <cell r="B300">
            <v>0</v>
          </cell>
          <cell r="C300" t="str">
            <v>05.02.03</v>
          </cell>
          <cell r="E300">
            <v>4017004</v>
          </cell>
          <cell r="F300" t="str">
            <v>CONCRETO CCR - BARRAGEM CCR</v>
          </cell>
          <cell r="G300" t="str">
            <v>M3</v>
          </cell>
          <cell r="H300">
            <v>331147</v>
          </cell>
          <cell r="I300">
            <v>1</v>
          </cell>
          <cell r="J300">
            <v>1</v>
          </cell>
          <cell r="K300">
            <v>1</v>
          </cell>
          <cell r="L300">
            <v>1</v>
          </cell>
          <cell r="M300">
            <v>53.73</v>
          </cell>
          <cell r="N300">
            <v>17792528.309999999</v>
          </cell>
          <cell r="O300">
            <v>53.73</v>
          </cell>
          <cell r="P300">
            <v>17792528.309999999</v>
          </cell>
        </row>
        <row r="301">
          <cell r="A301">
            <v>300</v>
          </cell>
          <cell r="B301">
            <v>0</v>
          </cell>
          <cell r="C301" t="str">
            <v>05.02.04</v>
          </cell>
          <cell r="E301">
            <v>4017101</v>
          </cell>
          <cell r="F301" t="str">
            <v>CONCRETO CCR - BLOCOS MONTANTE AREA MONTAGEM</v>
          </cell>
          <cell r="G301" t="str">
            <v>M3</v>
          </cell>
          <cell r="H301">
            <v>14185</v>
          </cell>
          <cell r="I301">
            <v>1</v>
          </cell>
          <cell r="J301">
            <v>1</v>
          </cell>
          <cell r="K301">
            <v>1</v>
          </cell>
          <cell r="L301">
            <v>1</v>
          </cell>
          <cell r="M301">
            <v>54.36</v>
          </cell>
          <cell r="N301">
            <v>771096.6</v>
          </cell>
          <cell r="O301">
            <v>54.36</v>
          </cell>
          <cell r="P301">
            <v>771096.6</v>
          </cell>
        </row>
        <row r="302">
          <cell r="A302">
            <v>301</v>
          </cell>
          <cell r="B302">
            <v>0</v>
          </cell>
          <cell r="C302" t="str">
            <v>05.02.05</v>
          </cell>
          <cell r="E302">
            <v>4017208</v>
          </cell>
          <cell r="F302" t="str">
            <v>CONCRETO CCR - BLOCOS MONTANTE DO BLOCO LATERAL</v>
          </cell>
          <cell r="G302" t="str">
            <v>M3</v>
          </cell>
          <cell r="H302">
            <v>3674</v>
          </cell>
          <cell r="I302">
            <v>1</v>
          </cell>
          <cell r="J302">
            <v>1</v>
          </cell>
          <cell r="K302">
            <v>1</v>
          </cell>
          <cell r="L302">
            <v>1</v>
          </cell>
          <cell r="M302">
            <v>54.36</v>
          </cell>
          <cell r="N302">
            <v>199718.64</v>
          </cell>
          <cell r="O302">
            <v>54.36</v>
          </cell>
          <cell r="P302">
            <v>199718.64</v>
          </cell>
        </row>
        <row r="303">
          <cell r="A303">
            <v>302</v>
          </cell>
          <cell r="B303">
            <v>0</v>
          </cell>
          <cell r="C303" t="str">
            <v>05.02.06</v>
          </cell>
          <cell r="E303">
            <v>4017305</v>
          </cell>
          <cell r="F303" t="str">
            <v>ARGAMASSA DE LIGACAO PARA CCR</v>
          </cell>
          <cell r="G303" t="str">
            <v>M3</v>
          </cell>
          <cell r="H303">
            <v>3776</v>
          </cell>
          <cell r="I303">
            <v>1</v>
          </cell>
          <cell r="J303">
            <v>1</v>
          </cell>
          <cell r="K303">
            <v>1</v>
          </cell>
          <cell r="L303">
            <v>1</v>
          </cell>
          <cell r="M303">
            <v>193.24</v>
          </cell>
          <cell r="N303">
            <v>729674.23999999999</v>
          </cell>
          <cell r="O303">
            <v>193.24</v>
          </cell>
          <cell r="P303">
            <v>729674.23999999999</v>
          </cell>
        </row>
        <row r="304">
          <cell r="A304">
            <v>303</v>
          </cell>
          <cell r="B304">
            <v>0</v>
          </cell>
          <cell r="C304" t="str">
            <v>05.02.07</v>
          </cell>
          <cell r="E304">
            <v>4017402</v>
          </cell>
          <cell r="F304" t="str">
            <v>JUNTAS DE CONTRACAO PARA CCR</v>
          </cell>
          <cell r="G304" t="str">
            <v>M2</v>
          </cell>
          <cell r="H304">
            <v>25435</v>
          </cell>
          <cell r="I304">
            <v>1</v>
          </cell>
          <cell r="J304">
            <v>1</v>
          </cell>
          <cell r="K304">
            <v>1</v>
          </cell>
          <cell r="L304">
            <v>1</v>
          </cell>
          <cell r="M304">
            <v>12.48</v>
          </cell>
          <cell r="N304">
            <v>317428.8</v>
          </cell>
          <cell r="O304">
            <v>12.48</v>
          </cell>
          <cell r="P304">
            <v>317428.8</v>
          </cell>
        </row>
        <row r="305">
          <cell r="A305">
            <v>304</v>
          </cell>
          <cell r="B305">
            <v>8</v>
          </cell>
          <cell r="E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</row>
        <row r="306">
          <cell r="A306">
            <v>305</v>
          </cell>
          <cell r="B306">
            <v>3</v>
          </cell>
          <cell r="C306" t="str">
            <v>05.03</v>
          </cell>
          <cell r="E306">
            <v>0</v>
          </cell>
          <cell r="F306" t="str">
            <v>* PREPARO E LANC CONCRETO PROJETADO A CEU ABERTO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</row>
        <row r="307">
          <cell r="A307">
            <v>306</v>
          </cell>
          <cell r="B307">
            <v>0</v>
          </cell>
          <cell r="C307" t="str">
            <v>05.03.01</v>
          </cell>
          <cell r="E307">
            <v>4017509</v>
          </cell>
          <cell r="F307" t="str">
            <v>PREP E LANC CONCR PROJ CEU ABERTO -COM FIBRAS</v>
          </cell>
          <cell r="G307" t="str">
            <v>M3</v>
          </cell>
          <cell r="H307">
            <v>350</v>
          </cell>
          <cell r="I307">
            <v>1</v>
          </cell>
          <cell r="J307">
            <v>1</v>
          </cell>
          <cell r="K307">
            <v>1</v>
          </cell>
          <cell r="L307">
            <v>1</v>
          </cell>
          <cell r="M307">
            <v>455.54</v>
          </cell>
          <cell r="N307">
            <v>159439</v>
          </cell>
          <cell r="O307">
            <v>455.54</v>
          </cell>
          <cell r="P307">
            <v>159439</v>
          </cell>
        </row>
        <row r="308">
          <cell r="A308">
            <v>307</v>
          </cell>
          <cell r="B308">
            <v>8</v>
          </cell>
          <cell r="E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A309">
            <v>308</v>
          </cell>
          <cell r="B309">
            <v>3</v>
          </cell>
          <cell r="C309" t="str">
            <v>05.04</v>
          </cell>
          <cell r="E309">
            <v>0</v>
          </cell>
          <cell r="F309" t="str">
            <v>* ARMADURAS PARA CONCRETO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309</v>
          </cell>
          <cell r="B310">
            <v>0</v>
          </cell>
          <cell r="C310" t="str">
            <v>05.04.01</v>
          </cell>
          <cell r="E310">
            <v>4017606</v>
          </cell>
          <cell r="F310" t="str">
            <v>ARMADURAS VERTED.-OGIVA/MUROS/PILARES</v>
          </cell>
          <cell r="G310" t="str">
            <v>T</v>
          </cell>
          <cell r="H310">
            <v>6448</v>
          </cell>
          <cell r="I310">
            <v>1</v>
          </cell>
          <cell r="J310">
            <v>1</v>
          </cell>
          <cell r="K310">
            <v>1</v>
          </cell>
          <cell r="L310">
            <v>1</v>
          </cell>
          <cell r="M310">
            <v>1898.99</v>
          </cell>
          <cell r="N310">
            <v>12244687.52</v>
          </cell>
          <cell r="O310">
            <v>1898.99</v>
          </cell>
          <cell r="P310">
            <v>12244687.52</v>
          </cell>
        </row>
        <row r="311">
          <cell r="A311">
            <v>310</v>
          </cell>
          <cell r="B311">
            <v>0</v>
          </cell>
          <cell r="C311" t="str">
            <v>05.04.02</v>
          </cell>
          <cell r="E311">
            <v>4017703</v>
          </cell>
          <cell r="F311" t="str">
            <v>ARMADURAS VERTED.-BACIA DISSIPACAO</v>
          </cell>
          <cell r="G311" t="str">
            <v>T</v>
          </cell>
          <cell r="H311">
            <v>907</v>
          </cell>
          <cell r="I311">
            <v>1</v>
          </cell>
          <cell r="J311">
            <v>1</v>
          </cell>
          <cell r="K311">
            <v>1</v>
          </cell>
          <cell r="L311">
            <v>1</v>
          </cell>
          <cell r="M311">
            <v>1898.99</v>
          </cell>
          <cell r="N311">
            <v>1722383.93</v>
          </cell>
          <cell r="O311">
            <v>1898.99</v>
          </cell>
          <cell r="P311">
            <v>1722383.93</v>
          </cell>
        </row>
        <row r="312">
          <cell r="A312">
            <v>311</v>
          </cell>
          <cell r="B312">
            <v>0</v>
          </cell>
          <cell r="C312" t="str">
            <v>05.04.03</v>
          </cell>
          <cell r="E312">
            <v>4017800</v>
          </cell>
          <cell r="F312" t="str">
            <v>ARMADURAS VERTED.-COMPLEM.VAOS REBAIXADOS</v>
          </cell>
          <cell r="G312" t="str">
            <v>T</v>
          </cell>
          <cell r="H312">
            <v>207</v>
          </cell>
          <cell r="I312">
            <v>1</v>
          </cell>
          <cell r="J312">
            <v>1</v>
          </cell>
          <cell r="K312">
            <v>1</v>
          </cell>
          <cell r="L312">
            <v>1</v>
          </cell>
          <cell r="M312">
            <v>1898.99</v>
          </cell>
          <cell r="N312">
            <v>393090.93</v>
          </cell>
          <cell r="O312">
            <v>1898.99</v>
          </cell>
          <cell r="P312">
            <v>393090.93</v>
          </cell>
        </row>
        <row r="313">
          <cell r="A313">
            <v>312</v>
          </cell>
          <cell r="B313">
            <v>0</v>
          </cell>
          <cell r="C313" t="str">
            <v>05.04.04</v>
          </cell>
          <cell r="E313">
            <v>4017907</v>
          </cell>
          <cell r="F313" t="str">
            <v>ARMADURAS VERTED.-PONTE AUXILIAR JUSANTE</v>
          </cell>
          <cell r="G313" t="str">
            <v>T</v>
          </cell>
          <cell r="H313">
            <v>82</v>
          </cell>
          <cell r="I313">
            <v>1</v>
          </cell>
          <cell r="J313">
            <v>1</v>
          </cell>
          <cell r="K313">
            <v>1</v>
          </cell>
          <cell r="L313">
            <v>1</v>
          </cell>
          <cell r="M313">
            <v>1898.99</v>
          </cell>
          <cell r="N313">
            <v>155717.18</v>
          </cell>
          <cell r="O313">
            <v>1898.99</v>
          </cell>
          <cell r="P313">
            <v>155717.18</v>
          </cell>
        </row>
        <row r="314">
          <cell r="A314">
            <v>313</v>
          </cell>
          <cell r="B314">
            <v>0</v>
          </cell>
          <cell r="C314" t="str">
            <v>05.04.05</v>
          </cell>
          <cell r="E314">
            <v>4018007</v>
          </cell>
          <cell r="F314" t="str">
            <v>ARMADURAS PROTECAO VERTEDOURO</v>
          </cell>
          <cell r="G314" t="str">
            <v>T</v>
          </cell>
          <cell r="H314">
            <v>177</v>
          </cell>
          <cell r="I314">
            <v>1</v>
          </cell>
          <cell r="J314">
            <v>1</v>
          </cell>
          <cell r="K314">
            <v>1</v>
          </cell>
          <cell r="L314">
            <v>1</v>
          </cell>
          <cell r="M314">
            <v>1898.99</v>
          </cell>
          <cell r="N314">
            <v>336121.23</v>
          </cell>
          <cell r="O314">
            <v>1898.99</v>
          </cell>
          <cell r="P314">
            <v>336121.23</v>
          </cell>
        </row>
        <row r="315">
          <cell r="A315">
            <v>314</v>
          </cell>
          <cell r="B315">
            <v>0</v>
          </cell>
          <cell r="C315" t="str">
            <v>05.04.06</v>
          </cell>
          <cell r="E315">
            <v>4018104</v>
          </cell>
          <cell r="F315" t="str">
            <v>ARMADURAS CASA DE FORCA/TOMADA D`AGUA</v>
          </cell>
          <cell r="G315" t="str">
            <v>T</v>
          </cell>
          <cell r="H315">
            <v>31740</v>
          </cell>
          <cell r="I315">
            <v>1</v>
          </cell>
          <cell r="J315">
            <v>1</v>
          </cell>
          <cell r="K315">
            <v>1</v>
          </cell>
          <cell r="L315">
            <v>1</v>
          </cell>
          <cell r="M315">
            <v>1925.34</v>
          </cell>
          <cell r="N315">
            <v>61110291.600000001</v>
          </cell>
          <cell r="O315">
            <v>1925.34</v>
          </cell>
          <cell r="P315">
            <v>61110291.600000001</v>
          </cell>
        </row>
        <row r="316">
          <cell r="A316">
            <v>315</v>
          </cell>
          <cell r="B316">
            <v>0</v>
          </cell>
          <cell r="C316" t="str">
            <v>05.04.07</v>
          </cell>
          <cell r="E316">
            <v>4018201</v>
          </cell>
          <cell r="F316" t="str">
            <v>ARMADURAS AREA DE MONTAGEM</v>
          </cell>
          <cell r="G316" t="str">
            <v>T</v>
          </cell>
          <cell r="H316">
            <v>1123</v>
          </cell>
          <cell r="I316">
            <v>1</v>
          </cell>
          <cell r="J316">
            <v>1</v>
          </cell>
          <cell r="K316">
            <v>1</v>
          </cell>
          <cell r="L316">
            <v>1</v>
          </cell>
          <cell r="M316">
            <v>1978.04</v>
          </cell>
          <cell r="N316">
            <v>2221338.92</v>
          </cell>
          <cell r="O316">
            <v>1978.04</v>
          </cell>
          <cell r="P316">
            <v>2221338.92</v>
          </cell>
        </row>
        <row r="317">
          <cell r="A317">
            <v>316</v>
          </cell>
          <cell r="B317">
            <v>0</v>
          </cell>
          <cell r="C317" t="str">
            <v>05.04.08</v>
          </cell>
          <cell r="E317">
            <v>4018308</v>
          </cell>
          <cell r="F317" t="str">
            <v>ARMADURAS BLOCO LATERAL DIREITO/MURO</v>
          </cell>
          <cell r="G317" t="str">
            <v>T</v>
          </cell>
          <cell r="H317">
            <v>784</v>
          </cell>
          <cell r="I317">
            <v>1</v>
          </cell>
          <cell r="J317">
            <v>1</v>
          </cell>
          <cell r="K317">
            <v>1</v>
          </cell>
          <cell r="L317">
            <v>1</v>
          </cell>
          <cell r="M317">
            <v>1925.34</v>
          </cell>
          <cell r="N317">
            <v>1509466.56</v>
          </cell>
          <cell r="O317">
            <v>1925.34</v>
          </cell>
          <cell r="P317">
            <v>1509466.56</v>
          </cell>
        </row>
        <row r="318">
          <cell r="A318">
            <v>317</v>
          </cell>
          <cell r="B318">
            <v>0</v>
          </cell>
          <cell r="C318" t="str">
            <v>05.04.09</v>
          </cell>
          <cell r="E318">
            <v>4018405</v>
          </cell>
          <cell r="F318" t="str">
            <v>ARMADURAS BARRAGEM CCR</v>
          </cell>
          <cell r="G318" t="str">
            <v>T</v>
          </cell>
          <cell r="H318">
            <v>132</v>
          </cell>
          <cell r="I318">
            <v>1</v>
          </cell>
          <cell r="J318">
            <v>1</v>
          </cell>
          <cell r="K318">
            <v>1</v>
          </cell>
          <cell r="L318">
            <v>1</v>
          </cell>
          <cell r="M318">
            <v>1925.34</v>
          </cell>
          <cell r="N318">
            <v>254144.88</v>
          </cell>
          <cell r="O318">
            <v>1925.34</v>
          </cell>
          <cell r="P318">
            <v>254144.88</v>
          </cell>
        </row>
        <row r="319">
          <cell r="A319">
            <v>318</v>
          </cell>
          <cell r="B319">
            <v>0</v>
          </cell>
          <cell r="C319" t="str">
            <v>05.04.10</v>
          </cell>
          <cell r="E319">
            <v>4018502</v>
          </cell>
          <cell r="F319" t="str">
            <v>ARMADURAS BLOCOS MONTANTE AREA MONTAGEM</v>
          </cell>
          <cell r="G319" t="str">
            <v>T</v>
          </cell>
          <cell r="H319">
            <v>26</v>
          </cell>
          <cell r="I319">
            <v>1</v>
          </cell>
          <cell r="J319">
            <v>1</v>
          </cell>
          <cell r="K319">
            <v>1</v>
          </cell>
          <cell r="L319">
            <v>1</v>
          </cell>
          <cell r="M319">
            <v>1925.34</v>
          </cell>
          <cell r="N319">
            <v>50058.84</v>
          </cell>
          <cell r="O319">
            <v>1925.34</v>
          </cell>
          <cell r="P319">
            <v>50058.84</v>
          </cell>
        </row>
        <row r="320">
          <cell r="A320">
            <v>319</v>
          </cell>
          <cell r="B320">
            <v>0</v>
          </cell>
          <cell r="C320" t="str">
            <v>05.04.11</v>
          </cell>
          <cell r="E320">
            <v>4018609</v>
          </cell>
          <cell r="F320" t="str">
            <v>ARMADURAS MURO ACESSO AREA DE MONTAGEM</v>
          </cell>
          <cell r="G320" t="str">
            <v>T</v>
          </cell>
          <cell r="H320">
            <v>143</v>
          </cell>
          <cell r="I320">
            <v>1</v>
          </cell>
          <cell r="J320">
            <v>1</v>
          </cell>
          <cell r="K320">
            <v>1</v>
          </cell>
          <cell r="L320">
            <v>1</v>
          </cell>
          <cell r="M320">
            <v>1925.34</v>
          </cell>
          <cell r="N320">
            <v>275323.62</v>
          </cell>
          <cell r="O320">
            <v>1925.34</v>
          </cell>
          <cell r="P320">
            <v>275323.62</v>
          </cell>
        </row>
        <row r="321">
          <cell r="A321">
            <v>320</v>
          </cell>
          <cell r="B321">
            <v>0</v>
          </cell>
          <cell r="C321" t="str">
            <v>05.04.12</v>
          </cell>
          <cell r="E321">
            <v>4018706</v>
          </cell>
          <cell r="F321" t="str">
            <v>ARMADURAS BLOCO DE MONTANTE DO BLOCO LATERAL</v>
          </cell>
          <cell r="G321" t="str">
            <v>T</v>
          </cell>
          <cell r="H321">
            <v>4</v>
          </cell>
          <cell r="I321">
            <v>1</v>
          </cell>
          <cell r="J321">
            <v>1</v>
          </cell>
          <cell r="K321">
            <v>1</v>
          </cell>
          <cell r="L321">
            <v>1</v>
          </cell>
          <cell r="M321">
            <v>1925.34</v>
          </cell>
          <cell r="N321">
            <v>7701.36</v>
          </cell>
          <cell r="O321">
            <v>1925.34</v>
          </cell>
          <cell r="P321">
            <v>7701.36</v>
          </cell>
        </row>
        <row r="322">
          <cell r="A322">
            <v>321</v>
          </cell>
          <cell r="B322">
            <v>0</v>
          </cell>
          <cell r="C322" t="str">
            <v>05.04.13</v>
          </cell>
          <cell r="E322">
            <v>4018803</v>
          </cell>
          <cell r="F322" t="str">
            <v>ARMADURAS PARA PREMOLDADOS</v>
          </cell>
          <cell r="G322" t="str">
            <v>T</v>
          </cell>
          <cell r="H322">
            <v>600</v>
          </cell>
          <cell r="I322">
            <v>1</v>
          </cell>
          <cell r="J322">
            <v>1</v>
          </cell>
          <cell r="K322">
            <v>1</v>
          </cell>
          <cell r="L322">
            <v>1</v>
          </cell>
          <cell r="M322">
            <v>2030.74</v>
          </cell>
          <cell r="N322">
            <v>1218444</v>
          </cell>
          <cell r="O322">
            <v>2030.74</v>
          </cell>
          <cell r="P322">
            <v>1218444</v>
          </cell>
        </row>
        <row r="323">
          <cell r="A323">
            <v>322</v>
          </cell>
          <cell r="B323">
            <v>8</v>
          </cell>
          <cell r="E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323</v>
          </cell>
          <cell r="B324">
            <v>3</v>
          </cell>
          <cell r="C324" t="str">
            <v>05.05</v>
          </cell>
          <cell r="E324">
            <v>0</v>
          </cell>
          <cell r="F324" t="str">
            <v>* ACO DE PROTENSAO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A325">
            <v>324</v>
          </cell>
          <cell r="B325">
            <v>0</v>
          </cell>
          <cell r="C325" t="str">
            <v>05.05.01</v>
          </cell>
          <cell r="E325">
            <v>4018900</v>
          </cell>
          <cell r="F325" t="str">
            <v>ACO CP PARA PROTENSAO DO VERTEDOURO</v>
          </cell>
          <cell r="G325" t="str">
            <v>T</v>
          </cell>
          <cell r="H325">
            <v>561</v>
          </cell>
          <cell r="I325">
            <v>1</v>
          </cell>
          <cell r="J325">
            <v>1</v>
          </cell>
          <cell r="K325">
            <v>1</v>
          </cell>
          <cell r="L325">
            <v>1</v>
          </cell>
          <cell r="M325">
            <v>8363.16</v>
          </cell>
          <cell r="N325">
            <v>4691732.76</v>
          </cell>
          <cell r="O325">
            <v>8363.16</v>
          </cell>
          <cell r="P325">
            <v>4691732.76</v>
          </cell>
        </row>
        <row r="326">
          <cell r="A326">
            <v>325</v>
          </cell>
          <cell r="B326">
            <v>8</v>
          </cell>
          <cell r="E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326</v>
          </cell>
          <cell r="B327">
            <v>3</v>
          </cell>
          <cell r="C327" t="str">
            <v>05.06</v>
          </cell>
          <cell r="E327">
            <v>0</v>
          </cell>
          <cell r="F327" t="str">
            <v>* FORNECIMENTO E MONTAGEM DE FORMAS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</row>
        <row r="328">
          <cell r="A328">
            <v>327</v>
          </cell>
          <cell r="B328">
            <v>4</v>
          </cell>
          <cell r="C328" t="str">
            <v>05.06.01</v>
          </cell>
          <cell r="E328">
            <v>0</v>
          </cell>
          <cell r="F328" t="str">
            <v>FORMAS VERTEDOURO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</row>
        <row r="329">
          <cell r="A329">
            <v>328</v>
          </cell>
          <cell r="B329">
            <v>0</v>
          </cell>
          <cell r="C329" t="str">
            <v>05.06.01.01</v>
          </cell>
          <cell r="E329">
            <v>4019000</v>
          </cell>
          <cell r="F329" t="str">
            <v>FORMAS VERTEDOURO - MADEIRA IN LOCO</v>
          </cell>
          <cell r="G329" t="str">
            <v>M2</v>
          </cell>
          <cell r="H329">
            <v>2445</v>
          </cell>
          <cell r="I329">
            <v>1</v>
          </cell>
          <cell r="J329">
            <v>1</v>
          </cell>
          <cell r="K329">
            <v>1</v>
          </cell>
          <cell r="L329">
            <v>1</v>
          </cell>
          <cell r="M329">
            <v>96.15</v>
          </cell>
          <cell r="N329">
            <v>235086.75</v>
          </cell>
          <cell r="O329">
            <v>96.15</v>
          </cell>
          <cell r="P329">
            <v>235086.75</v>
          </cell>
        </row>
        <row r="330">
          <cell r="A330">
            <v>329</v>
          </cell>
          <cell r="B330">
            <v>0</v>
          </cell>
          <cell r="C330" t="str">
            <v>05.06.01.02</v>
          </cell>
          <cell r="E330">
            <v>4019107</v>
          </cell>
          <cell r="F330" t="str">
            <v>FORMAS VERTEDOURO - PLANA DE MADEIRA</v>
          </cell>
          <cell r="G330" t="str">
            <v>M2</v>
          </cell>
          <cell r="H330">
            <v>15016</v>
          </cell>
          <cell r="I330">
            <v>1</v>
          </cell>
          <cell r="J330">
            <v>1</v>
          </cell>
          <cell r="K330">
            <v>1</v>
          </cell>
          <cell r="L330">
            <v>1</v>
          </cell>
          <cell r="M330">
            <v>104.88</v>
          </cell>
          <cell r="N330">
            <v>1574878.08</v>
          </cell>
          <cell r="O330">
            <v>104.88</v>
          </cell>
          <cell r="P330">
            <v>1574878.08</v>
          </cell>
        </row>
        <row r="331">
          <cell r="A331">
            <v>330</v>
          </cell>
          <cell r="B331">
            <v>0</v>
          </cell>
          <cell r="C331" t="str">
            <v>05.06.01.03</v>
          </cell>
          <cell r="E331">
            <v>4019204</v>
          </cell>
          <cell r="F331" t="str">
            <v>FORMAS VERTEDOURO - PLANA METALICA</v>
          </cell>
          <cell r="G331" t="str">
            <v>M2</v>
          </cell>
          <cell r="H331">
            <v>32714</v>
          </cell>
          <cell r="I331">
            <v>1</v>
          </cell>
          <cell r="J331">
            <v>1</v>
          </cell>
          <cell r="K331">
            <v>1</v>
          </cell>
          <cell r="L331">
            <v>1</v>
          </cell>
          <cell r="M331">
            <v>81.430000000000007</v>
          </cell>
          <cell r="N331">
            <v>2663901.02</v>
          </cell>
          <cell r="O331">
            <v>81.430000000000007</v>
          </cell>
          <cell r="P331">
            <v>2663901.02</v>
          </cell>
        </row>
        <row r="332">
          <cell r="A332">
            <v>331</v>
          </cell>
          <cell r="B332">
            <v>0</v>
          </cell>
          <cell r="C332" t="str">
            <v>05.06.01.04</v>
          </cell>
          <cell r="E332">
            <v>4019301</v>
          </cell>
          <cell r="F332" t="str">
            <v>FORMAS VERTEDOURO - REGUA DESLIZANTE</v>
          </cell>
          <cell r="G332" t="str">
            <v>M2</v>
          </cell>
          <cell r="H332">
            <v>14691</v>
          </cell>
          <cell r="I332">
            <v>1</v>
          </cell>
          <cell r="J332">
            <v>1</v>
          </cell>
          <cell r="K332">
            <v>1</v>
          </cell>
          <cell r="L332">
            <v>1</v>
          </cell>
          <cell r="M332">
            <v>23.72</v>
          </cell>
          <cell r="N332">
            <v>348470.52</v>
          </cell>
          <cell r="O332">
            <v>23.72</v>
          </cell>
          <cell r="P332">
            <v>348470.52</v>
          </cell>
        </row>
        <row r="333">
          <cell r="A333">
            <v>332</v>
          </cell>
          <cell r="B333">
            <v>0</v>
          </cell>
          <cell r="C333" t="str">
            <v>05.06.01.05</v>
          </cell>
          <cell r="E333">
            <v>4019408</v>
          </cell>
          <cell r="F333" t="str">
            <v>FORMAS VERTEDOUTO - PRE MOLDADA</v>
          </cell>
          <cell r="G333" t="str">
            <v>M2</v>
          </cell>
          <cell r="H333">
            <v>4345</v>
          </cell>
          <cell r="I333">
            <v>1</v>
          </cell>
          <cell r="J333">
            <v>1</v>
          </cell>
          <cell r="K333">
            <v>1</v>
          </cell>
          <cell r="L333">
            <v>1</v>
          </cell>
          <cell r="M333">
            <v>63.86</v>
          </cell>
          <cell r="N333">
            <v>277471.7</v>
          </cell>
          <cell r="O333">
            <v>63.86</v>
          </cell>
          <cell r="P333">
            <v>277471.7</v>
          </cell>
        </row>
        <row r="334">
          <cell r="A334">
            <v>333</v>
          </cell>
          <cell r="B334">
            <v>0</v>
          </cell>
          <cell r="C334" t="str">
            <v>05.06.01.06</v>
          </cell>
          <cell r="E334">
            <v>4019505</v>
          </cell>
          <cell r="F334" t="str">
            <v>FORMAS VERTEDOUTO - DESLIZANTE</v>
          </cell>
          <cell r="G334" t="str">
            <v>M2</v>
          </cell>
          <cell r="H334">
            <v>21500</v>
          </cell>
          <cell r="I334">
            <v>1</v>
          </cell>
          <cell r="J334">
            <v>1</v>
          </cell>
          <cell r="K334">
            <v>1</v>
          </cell>
          <cell r="L334">
            <v>1</v>
          </cell>
          <cell r="M334">
            <v>83.4</v>
          </cell>
          <cell r="N334">
            <v>1793100</v>
          </cell>
          <cell r="O334">
            <v>83.4</v>
          </cell>
          <cell r="P334">
            <v>1793100</v>
          </cell>
        </row>
        <row r="335">
          <cell r="A335">
            <v>334</v>
          </cell>
          <cell r="B335">
            <v>0</v>
          </cell>
          <cell r="C335" t="str">
            <v>05.06.01.07</v>
          </cell>
          <cell r="E335">
            <v>4019602</v>
          </cell>
          <cell r="F335" t="str">
            <v>FORMAS VERTEDOURO - TELA EXPANDIDA</v>
          </cell>
          <cell r="G335" t="str">
            <v>M2</v>
          </cell>
          <cell r="H335">
            <v>8890</v>
          </cell>
          <cell r="I335">
            <v>1</v>
          </cell>
          <cell r="J335">
            <v>1</v>
          </cell>
          <cell r="K335">
            <v>1</v>
          </cell>
          <cell r="L335">
            <v>1</v>
          </cell>
          <cell r="M335">
            <v>84.74</v>
          </cell>
          <cell r="N335">
            <v>753338.6</v>
          </cell>
          <cell r="O335">
            <v>84.74</v>
          </cell>
          <cell r="P335">
            <v>753338.6</v>
          </cell>
        </row>
        <row r="336">
          <cell r="A336">
            <v>335</v>
          </cell>
          <cell r="B336">
            <v>0</v>
          </cell>
          <cell r="C336" t="str">
            <v>05.06.01.08</v>
          </cell>
          <cell r="E336">
            <v>4019709</v>
          </cell>
          <cell r="F336" t="str">
            <v>FORMAS VRT BACIA - MADEIRA IN LOCO</v>
          </cell>
          <cell r="G336" t="str">
            <v>M2</v>
          </cell>
          <cell r="H336">
            <v>736</v>
          </cell>
          <cell r="I336">
            <v>1</v>
          </cell>
          <cell r="J336">
            <v>1</v>
          </cell>
          <cell r="K336">
            <v>1</v>
          </cell>
          <cell r="L336">
            <v>1</v>
          </cell>
          <cell r="M336">
            <v>95.39</v>
          </cell>
          <cell r="N336">
            <v>70207.039999999994</v>
          </cell>
          <cell r="O336">
            <v>95.39</v>
          </cell>
          <cell r="P336">
            <v>70207.039999999994</v>
          </cell>
        </row>
        <row r="337">
          <cell r="A337">
            <v>336</v>
          </cell>
          <cell r="B337">
            <v>0</v>
          </cell>
          <cell r="C337" t="str">
            <v>05.06.01.09</v>
          </cell>
          <cell r="E337">
            <v>4019806</v>
          </cell>
          <cell r="F337" t="str">
            <v>FORMAS VRT BACIA - PLANA DE MADEIRA</v>
          </cell>
          <cell r="G337" t="str">
            <v>M2</v>
          </cell>
          <cell r="H337">
            <v>1455</v>
          </cell>
          <cell r="I337">
            <v>1</v>
          </cell>
          <cell r="J337">
            <v>1</v>
          </cell>
          <cell r="K337">
            <v>1</v>
          </cell>
          <cell r="L337">
            <v>1</v>
          </cell>
          <cell r="M337">
            <v>104.22</v>
          </cell>
          <cell r="N337">
            <v>151640.1</v>
          </cell>
          <cell r="O337">
            <v>104.22</v>
          </cell>
          <cell r="P337">
            <v>151640.1</v>
          </cell>
        </row>
        <row r="338">
          <cell r="A338">
            <v>337</v>
          </cell>
          <cell r="B338">
            <v>0</v>
          </cell>
          <cell r="C338" t="str">
            <v>05.06.01.10</v>
          </cell>
          <cell r="E338">
            <v>4019903</v>
          </cell>
          <cell r="F338" t="str">
            <v>FORMAS VRT BACIA - PLANA METALICA</v>
          </cell>
          <cell r="G338" t="str">
            <v>M2</v>
          </cell>
          <cell r="H338">
            <v>3948</v>
          </cell>
          <cell r="I338">
            <v>1</v>
          </cell>
          <cell r="J338">
            <v>1</v>
          </cell>
          <cell r="K338">
            <v>1</v>
          </cell>
          <cell r="L338">
            <v>1</v>
          </cell>
          <cell r="M338">
            <v>82.75</v>
          </cell>
          <cell r="N338">
            <v>326697</v>
          </cell>
          <cell r="O338">
            <v>82.75</v>
          </cell>
          <cell r="P338">
            <v>326697</v>
          </cell>
        </row>
        <row r="339">
          <cell r="A339">
            <v>338</v>
          </cell>
          <cell r="B339">
            <v>0</v>
          </cell>
          <cell r="C339" t="str">
            <v>05.06.01.11</v>
          </cell>
          <cell r="E339">
            <v>4020004</v>
          </cell>
          <cell r="F339" t="str">
            <v>FORMAS VRT BACIA - REGUA DESLIZANTE</v>
          </cell>
          <cell r="G339" t="str">
            <v>M2</v>
          </cell>
          <cell r="H339">
            <v>3975</v>
          </cell>
          <cell r="I339">
            <v>1</v>
          </cell>
          <cell r="J339">
            <v>1</v>
          </cell>
          <cell r="K339">
            <v>1</v>
          </cell>
          <cell r="L339">
            <v>1</v>
          </cell>
          <cell r="M339">
            <v>23.7</v>
          </cell>
          <cell r="N339">
            <v>94207.5</v>
          </cell>
          <cell r="O339">
            <v>23.7</v>
          </cell>
          <cell r="P339">
            <v>94207.5</v>
          </cell>
        </row>
        <row r="340">
          <cell r="A340">
            <v>339</v>
          </cell>
          <cell r="B340">
            <v>0</v>
          </cell>
          <cell r="C340" t="str">
            <v>05.06.01.12</v>
          </cell>
          <cell r="E340">
            <v>4020101</v>
          </cell>
          <cell r="F340" t="str">
            <v>FORMAS VRT BACIA - DESLIZANTE</v>
          </cell>
          <cell r="G340" t="str">
            <v>M2</v>
          </cell>
          <cell r="H340">
            <v>2477</v>
          </cell>
          <cell r="I340">
            <v>1</v>
          </cell>
          <cell r="J340">
            <v>1</v>
          </cell>
          <cell r="K340">
            <v>1</v>
          </cell>
          <cell r="L340">
            <v>1</v>
          </cell>
          <cell r="M340">
            <v>83</v>
          </cell>
          <cell r="N340">
            <v>205591</v>
          </cell>
          <cell r="O340">
            <v>83</v>
          </cell>
          <cell r="P340">
            <v>205591</v>
          </cell>
        </row>
        <row r="341">
          <cell r="A341">
            <v>340</v>
          </cell>
          <cell r="B341">
            <v>0</v>
          </cell>
          <cell r="C341" t="str">
            <v>05.06.01.13</v>
          </cell>
          <cell r="E341">
            <v>4020208</v>
          </cell>
          <cell r="F341" t="str">
            <v>FORMAS VRT BACIA - REGUA DESLIZANTE HORIZONTAL</v>
          </cell>
          <cell r="G341" t="str">
            <v>GL</v>
          </cell>
          <cell r="H341">
            <v>1</v>
          </cell>
          <cell r="I341">
            <v>1</v>
          </cell>
          <cell r="J341">
            <v>1</v>
          </cell>
          <cell r="K341">
            <v>1</v>
          </cell>
          <cell r="L341">
            <v>1</v>
          </cell>
          <cell r="M341">
            <v>80000</v>
          </cell>
          <cell r="N341">
            <v>80000</v>
          </cell>
          <cell r="O341">
            <v>80000</v>
          </cell>
          <cell r="P341">
            <v>80000</v>
          </cell>
        </row>
        <row r="342">
          <cell r="A342">
            <v>341</v>
          </cell>
          <cell r="B342">
            <v>8</v>
          </cell>
          <cell r="E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</row>
        <row r="343">
          <cell r="A343">
            <v>342</v>
          </cell>
          <cell r="B343">
            <v>4</v>
          </cell>
          <cell r="C343" t="str">
            <v>05.06.02</v>
          </cell>
          <cell r="E343">
            <v>0</v>
          </cell>
          <cell r="F343" t="str">
            <v>FORMAS TD/CF/AM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</row>
        <row r="344">
          <cell r="A344">
            <v>343</v>
          </cell>
          <cell r="B344">
            <v>0</v>
          </cell>
          <cell r="C344" t="str">
            <v>05.06.02.01</v>
          </cell>
          <cell r="E344">
            <v>4020305</v>
          </cell>
          <cell r="F344" t="str">
            <v>FORMAS TD/CF - MADEIRA IN LOCO</v>
          </cell>
          <cell r="G344" t="str">
            <v>M2</v>
          </cell>
          <cell r="H344">
            <v>345</v>
          </cell>
          <cell r="I344">
            <v>1</v>
          </cell>
          <cell r="J344">
            <v>1</v>
          </cell>
          <cell r="K344">
            <v>1</v>
          </cell>
          <cell r="L344">
            <v>1</v>
          </cell>
          <cell r="M344">
            <v>95.09</v>
          </cell>
          <cell r="N344">
            <v>32806.050000000003</v>
          </cell>
          <cell r="O344">
            <v>95.09</v>
          </cell>
          <cell r="P344">
            <v>32806.050000000003</v>
          </cell>
        </row>
        <row r="345">
          <cell r="A345">
            <v>344</v>
          </cell>
          <cell r="B345">
            <v>0</v>
          </cell>
          <cell r="C345" t="str">
            <v>05.06.02.02</v>
          </cell>
          <cell r="E345">
            <v>4020402</v>
          </cell>
          <cell r="F345" t="str">
            <v>FORMAS TD/CF - PLANA DE MADEIRA</v>
          </cell>
          <cell r="G345" t="str">
            <v>M2</v>
          </cell>
          <cell r="H345">
            <v>15116</v>
          </cell>
          <cell r="I345">
            <v>1</v>
          </cell>
          <cell r="J345">
            <v>1</v>
          </cell>
          <cell r="K345">
            <v>1</v>
          </cell>
          <cell r="L345">
            <v>1</v>
          </cell>
          <cell r="M345">
            <v>86.05</v>
          </cell>
          <cell r="N345">
            <v>1300731.8</v>
          </cell>
          <cell r="O345">
            <v>86.05</v>
          </cell>
          <cell r="P345">
            <v>1300731.8</v>
          </cell>
        </row>
        <row r="346">
          <cell r="A346">
            <v>345</v>
          </cell>
          <cell r="B346">
            <v>0</v>
          </cell>
          <cell r="C346" t="str">
            <v>05.06.02.03</v>
          </cell>
          <cell r="E346">
            <v>4020509</v>
          </cell>
          <cell r="F346" t="str">
            <v>FORMAS TD/CF - PLANA METALICA</v>
          </cell>
          <cell r="G346" t="str">
            <v>M2</v>
          </cell>
          <cell r="H346">
            <v>6609</v>
          </cell>
          <cell r="I346">
            <v>1</v>
          </cell>
          <cell r="J346">
            <v>1</v>
          </cell>
          <cell r="K346">
            <v>1</v>
          </cell>
          <cell r="L346">
            <v>1</v>
          </cell>
          <cell r="M346">
            <v>82.39</v>
          </cell>
          <cell r="N346">
            <v>544515.51</v>
          </cell>
          <cell r="O346">
            <v>82.39</v>
          </cell>
          <cell r="P346">
            <v>544515.51</v>
          </cell>
        </row>
        <row r="347">
          <cell r="A347">
            <v>346</v>
          </cell>
          <cell r="B347">
            <v>0</v>
          </cell>
          <cell r="C347" t="str">
            <v>05.06.02.04</v>
          </cell>
          <cell r="E347">
            <v>4020606</v>
          </cell>
          <cell r="F347" t="str">
            <v>FORMAS TD/CF - REGUA DESLIZANTE</v>
          </cell>
          <cell r="G347" t="str">
            <v>M2</v>
          </cell>
          <cell r="H347">
            <v>14472</v>
          </cell>
          <cell r="I347">
            <v>1</v>
          </cell>
          <cell r="J347">
            <v>1</v>
          </cell>
          <cell r="K347">
            <v>1</v>
          </cell>
          <cell r="L347">
            <v>1</v>
          </cell>
          <cell r="M347">
            <v>22.99</v>
          </cell>
          <cell r="N347">
            <v>332711.28000000003</v>
          </cell>
          <cell r="O347">
            <v>22.99</v>
          </cell>
          <cell r="P347">
            <v>332711.28000000003</v>
          </cell>
        </row>
        <row r="348">
          <cell r="A348">
            <v>347</v>
          </cell>
          <cell r="B348">
            <v>0</v>
          </cell>
          <cell r="C348" t="str">
            <v>05.06.02.05</v>
          </cell>
          <cell r="E348">
            <v>4020703</v>
          </cell>
          <cell r="F348" t="str">
            <v>FORMAS TD/CF - PRE MOLDADA</v>
          </cell>
          <cell r="G348" t="str">
            <v>M2</v>
          </cell>
          <cell r="H348">
            <v>13260</v>
          </cell>
          <cell r="I348">
            <v>1</v>
          </cell>
          <cell r="J348">
            <v>1</v>
          </cell>
          <cell r="K348">
            <v>1</v>
          </cell>
          <cell r="L348">
            <v>1</v>
          </cell>
          <cell r="M348">
            <v>64.78</v>
          </cell>
          <cell r="N348">
            <v>858982.8</v>
          </cell>
          <cell r="O348">
            <v>64.78</v>
          </cell>
          <cell r="P348">
            <v>858982.8</v>
          </cell>
        </row>
        <row r="349">
          <cell r="A349">
            <v>348</v>
          </cell>
          <cell r="B349">
            <v>0</v>
          </cell>
          <cell r="C349" t="str">
            <v>05.06.02.06</v>
          </cell>
          <cell r="E349">
            <v>4020800</v>
          </cell>
          <cell r="F349" t="str">
            <v>FORMAS TD/CF - DESLIZANTE</v>
          </cell>
          <cell r="G349" t="str">
            <v>M2</v>
          </cell>
          <cell r="H349">
            <v>166055</v>
          </cell>
          <cell r="I349">
            <v>1</v>
          </cell>
          <cell r="J349">
            <v>1</v>
          </cell>
          <cell r="K349">
            <v>1</v>
          </cell>
          <cell r="L349">
            <v>1</v>
          </cell>
          <cell r="M349">
            <v>79.73</v>
          </cell>
          <cell r="N349">
            <v>13239565.15</v>
          </cell>
          <cell r="O349">
            <v>79.73</v>
          </cell>
          <cell r="P349">
            <v>13239565.15</v>
          </cell>
        </row>
        <row r="350">
          <cell r="A350">
            <v>349</v>
          </cell>
          <cell r="B350">
            <v>0</v>
          </cell>
          <cell r="C350" t="str">
            <v>05.06.02.07</v>
          </cell>
          <cell r="E350">
            <v>4020907</v>
          </cell>
          <cell r="F350" t="str">
            <v>FORMAS TD/CF - TELA EXPANDIDA</v>
          </cell>
          <cell r="G350" t="str">
            <v>M2</v>
          </cell>
          <cell r="H350">
            <v>34819</v>
          </cell>
          <cell r="I350">
            <v>1</v>
          </cell>
          <cell r="J350">
            <v>1</v>
          </cell>
          <cell r="K350">
            <v>1</v>
          </cell>
          <cell r="L350">
            <v>1</v>
          </cell>
          <cell r="M350">
            <v>81.27</v>
          </cell>
          <cell r="N350">
            <v>2829740.13</v>
          </cell>
          <cell r="O350">
            <v>81.27</v>
          </cell>
          <cell r="P350">
            <v>2829740.13</v>
          </cell>
        </row>
        <row r="351">
          <cell r="A351">
            <v>350</v>
          </cell>
          <cell r="B351">
            <v>0</v>
          </cell>
          <cell r="C351" t="str">
            <v>05.06.02.08</v>
          </cell>
          <cell r="E351">
            <v>4021007</v>
          </cell>
          <cell r="F351" t="str">
            <v>FORMAS TD/CF - LAJES</v>
          </cell>
          <cell r="G351" t="str">
            <v>M2</v>
          </cell>
          <cell r="H351">
            <v>11139</v>
          </cell>
          <cell r="I351">
            <v>1</v>
          </cell>
          <cell r="J351">
            <v>1</v>
          </cell>
          <cell r="K351">
            <v>1</v>
          </cell>
          <cell r="L351">
            <v>1</v>
          </cell>
          <cell r="M351">
            <v>47.96</v>
          </cell>
          <cell r="N351">
            <v>534226.43999999994</v>
          </cell>
          <cell r="O351">
            <v>47.96</v>
          </cell>
          <cell r="P351">
            <v>534226.43999999994</v>
          </cell>
        </row>
        <row r="352">
          <cell r="A352">
            <v>351</v>
          </cell>
          <cell r="B352">
            <v>0</v>
          </cell>
          <cell r="C352" t="str">
            <v>05.06.02.09</v>
          </cell>
          <cell r="E352">
            <v>4021104</v>
          </cell>
          <cell r="F352" t="str">
            <v>FORMAS TD/CF - ESPECIAL DE MADEIRA</v>
          </cell>
          <cell r="G352" t="str">
            <v>M2</v>
          </cell>
          <cell r="H352">
            <v>13095</v>
          </cell>
          <cell r="I352">
            <v>1</v>
          </cell>
          <cell r="J352">
            <v>1</v>
          </cell>
          <cell r="K352">
            <v>1</v>
          </cell>
          <cell r="L352">
            <v>1</v>
          </cell>
          <cell r="M352">
            <v>225.87</v>
          </cell>
          <cell r="N352">
            <v>2957767.65</v>
          </cell>
          <cell r="O352">
            <v>225.87</v>
          </cell>
          <cell r="P352">
            <v>2957767.65</v>
          </cell>
        </row>
        <row r="353">
          <cell r="A353">
            <v>352</v>
          </cell>
          <cell r="B353">
            <v>0</v>
          </cell>
          <cell r="C353" t="str">
            <v>05.06.02.10</v>
          </cell>
          <cell r="E353">
            <v>4021201</v>
          </cell>
          <cell r="F353" t="str">
            <v>FORMAS TD/CF - CURVA DE MADEIRA</v>
          </cell>
          <cell r="G353" t="str">
            <v>M2</v>
          </cell>
          <cell r="H353">
            <v>14777</v>
          </cell>
          <cell r="I353">
            <v>1</v>
          </cell>
          <cell r="J353">
            <v>1</v>
          </cell>
          <cell r="K353">
            <v>1</v>
          </cell>
          <cell r="L353">
            <v>1</v>
          </cell>
          <cell r="M353">
            <v>138.56</v>
          </cell>
          <cell r="N353">
            <v>2047501.12</v>
          </cell>
          <cell r="O353">
            <v>138.56</v>
          </cell>
          <cell r="P353">
            <v>2047501.12</v>
          </cell>
        </row>
        <row r="354">
          <cell r="A354">
            <v>353</v>
          </cell>
          <cell r="B354">
            <v>8</v>
          </cell>
          <cell r="E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354</v>
          </cell>
          <cell r="B355">
            <v>4</v>
          </cell>
          <cell r="C355" t="str">
            <v>05.06.03</v>
          </cell>
          <cell r="E355">
            <v>0</v>
          </cell>
          <cell r="F355" t="str">
            <v>FORMAS AM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355</v>
          </cell>
          <cell r="B356">
            <v>0</v>
          </cell>
          <cell r="C356" t="str">
            <v>05.06.03.01</v>
          </cell>
          <cell r="E356">
            <v>4021308</v>
          </cell>
          <cell r="F356" t="str">
            <v>FORMAS AM - MADEIRA IN LOCO</v>
          </cell>
          <cell r="G356" t="str">
            <v>M2</v>
          </cell>
          <cell r="H356">
            <v>270</v>
          </cell>
          <cell r="I356">
            <v>1</v>
          </cell>
          <cell r="J356">
            <v>1</v>
          </cell>
          <cell r="K356">
            <v>1</v>
          </cell>
          <cell r="L356">
            <v>1</v>
          </cell>
          <cell r="M356">
            <v>95.1</v>
          </cell>
          <cell r="N356">
            <v>25677</v>
          </cell>
          <cell r="O356">
            <v>95.1</v>
          </cell>
          <cell r="P356">
            <v>25677</v>
          </cell>
        </row>
        <row r="357">
          <cell r="A357">
            <v>356</v>
          </cell>
          <cell r="B357">
            <v>0</v>
          </cell>
          <cell r="C357" t="str">
            <v>05.06.03.02</v>
          </cell>
          <cell r="E357">
            <v>4021405</v>
          </cell>
          <cell r="F357" t="str">
            <v>FORMAS AM - PLANA DE MADEIRA</v>
          </cell>
          <cell r="G357" t="str">
            <v>M2</v>
          </cell>
          <cell r="H357">
            <v>2170</v>
          </cell>
          <cell r="I357">
            <v>1</v>
          </cell>
          <cell r="J357">
            <v>1</v>
          </cell>
          <cell r="K357">
            <v>1</v>
          </cell>
          <cell r="L357">
            <v>1</v>
          </cell>
          <cell r="M357">
            <v>89.91</v>
          </cell>
          <cell r="N357">
            <v>195104.7</v>
          </cell>
          <cell r="O357">
            <v>89.91</v>
          </cell>
          <cell r="P357">
            <v>195104.7</v>
          </cell>
        </row>
        <row r="358">
          <cell r="A358">
            <v>357</v>
          </cell>
          <cell r="B358">
            <v>0</v>
          </cell>
          <cell r="C358" t="str">
            <v>05.06.03.03</v>
          </cell>
          <cell r="E358">
            <v>4021502</v>
          </cell>
          <cell r="F358" t="str">
            <v>FORMAS AM - PLANA METALICA</v>
          </cell>
          <cell r="G358" t="str">
            <v>M2</v>
          </cell>
          <cell r="H358">
            <v>1373</v>
          </cell>
          <cell r="I358">
            <v>1</v>
          </cell>
          <cell r="J358">
            <v>1</v>
          </cell>
          <cell r="K358">
            <v>1</v>
          </cell>
          <cell r="L358">
            <v>1</v>
          </cell>
          <cell r="M358">
            <v>75.349999999999994</v>
          </cell>
          <cell r="N358">
            <v>103455.55</v>
          </cell>
          <cell r="O358">
            <v>75.349999999999994</v>
          </cell>
          <cell r="P358">
            <v>103455.55</v>
          </cell>
        </row>
        <row r="359">
          <cell r="A359">
            <v>358</v>
          </cell>
          <cell r="B359">
            <v>0</v>
          </cell>
          <cell r="C359" t="str">
            <v>05.06.03.04</v>
          </cell>
          <cell r="E359">
            <v>4021609</v>
          </cell>
          <cell r="F359" t="str">
            <v>FORMAS AM - REGUA DESLIZANTE</v>
          </cell>
          <cell r="G359" t="str">
            <v>M2</v>
          </cell>
          <cell r="H359">
            <v>680</v>
          </cell>
          <cell r="I359">
            <v>1</v>
          </cell>
          <cell r="J359">
            <v>1</v>
          </cell>
          <cell r="K359">
            <v>1</v>
          </cell>
          <cell r="L359">
            <v>1</v>
          </cell>
          <cell r="M359">
            <v>22.92</v>
          </cell>
          <cell r="N359">
            <v>15585.6</v>
          </cell>
          <cell r="O359">
            <v>22.92</v>
          </cell>
          <cell r="P359">
            <v>15585.6</v>
          </cell>
        </row>
        <row r="360">
          <cell r="A360">
            <v>359</v>
          </cell>
          <cell r="B360">
            <v>0</v>
          </cell>
          <cell r="C360" t="str">
            <v>05.06.03.05</v>
          </cell>
          <cell r="E360">
            <v>4021706</v>
          </cell>
          <cell r="F360" t="str">
            <v>FORMAS AM - PRE MOLDADA</v>
          </cell>
          <cell r="G360" t="str">
            <v>M2</v>
          </cell>
          <cell r="H360">
            <v>640</v>
          </cell>
          <cell r="I360">
            <v>1</v>
          </cell>
          <cell r="J360">
            <v>1</v>
          </cell>
          <cell r="K360">
            <v>1</v>
          </cell>
          <cell r="L360">
            <v>1</v>
          </cell>
          <cell r="M360">
            <v>51.78</v>
          </cell>
          <cell r="N360">
            <v>33139.199999999997</v>
          </cell>
          <cell r="O360">
            <v>51.78</v>
          </cell>
          <cell r="P360">
            <v>33139.199999999997</v>
          </cell>
        </row>
        <row r="361">
          <cell r="A361">
            <v>360</v>
          </cell>
          <cell r="B361">
            <v>0</v>
          </cell>
          <cell r="C361" t="str">
            <v>05.06.03.06</v>
          </cell>
          <cell r="E361">
            <v>4021803</v>
          </cell>
          <cell r="F361" t="str">
            <v>FORMAS AM - DESLIZANTE</v>
          </cell>
          <cell r="G361" t="str">
            <v>M2</v>
          </cell>
          <cell r="H361">
            <v>6815</v>
          </cell>
          <cell r="I361">
            <v>1</v>
          </cell>
          <cell r="J361">
            <v>1</v>
          </cell>
          <cell r="K361">
            <v>1</v>
          </cell>
          <cell r="L361">
            <v>1</v>
          </cell>
          <cell r="M361">
            <v>75</v>
          </cell>
          <cell r="N361">
            <v>511125</v>
          </cell>
          <cell r="O361">
            <v>75</v>
          </cell>
          <cell r="P361">
            <v>511125</v>
          </cell>
        </row>
        <row r="362">
          <cell r="A362">
            <v>361</v>
          </cell>
          <cell r="B362">
            <v>0</v>
          </cell>
          <cell r="C362" t="str">
            <v>05.06.03.07</v>
          </cell>
          <cell r="E362">
            <v>4021900</v>
          </cell>
          <cell r="F362" t="str">
            <v>FORMAS AM - LAJES</v>
          </cell>
          <cell r="G362" t="str">
            <v>M2</v>
          </cell>
          <cell r="H362">
            <v>1320</v>
          </cell>
          <cell r="I362">
            <v>1</v>
          </cell>
          <cell r="J362">
            <v>1</v>
          </cell>
          <cell r="K362">
            <v>1</v>
          </cell>
          <cell r="L362">
            <v>1</v>
          </cell>
          <cell r="M362">
            <v>43.5</v>
          </cell>
          <cell r="N362">
            <v>57420</v>
          </cell>
          <cell r="O362">
            <v>43.5</v>
          </cell>
          <cell r="P362">
            <v>57420</v>
          </cell>
        </row>
        <row r="363">
          <cell r="A363">
            <v>362</v>
          </cell>
          <cell r="B363">
            <v>8</v>
          </cell>
          <cell r="E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</row>
        <row r="364">
          <cell r="A364">
            <v>363</v>
          </cell>
          <cell r="B364">
            <v>4</v>
          </cell>
          <cell r="C364" t="str">
            <v>05.06.04</v>
          </cell>
          <cell r="E364">
            <v>0</v>
          </cell>
          <cell r="F364" t="str">
            <v>FORMAS BLOCO LATERAL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</row>
        <row r="365">
          <cell r="A365">
            <v>364</v>
          </cell>
          <cell r="B365">
            <v>0</v>
          </cell>
          <cell r="C365" t="str">
            <v>05.06.04.01</v>
          </cell>
          <cell r="E365">
            <v>4022000</v>
          </cell>
          <cell r="F365" t="str">
            <v>FORMAS BLOCO LATERAL - MADEIRA IN LOCO</v>
          </cell>
          <cell r="G365" t="str">
            <v>M2</v>
          </cell>
          <cell r="H365">
            <v>89</v>
          </cell>
          <cell r="I365">
            <v>1</v>
          </cell>
          <cell r="J365">
            <v>1</v>
          </cell>
          <cell r="K365">
            <v>1</v>
          </cell>
          <cell r="L365">
            <v>1</v>
          </cell>
          <cell r="M365">
            <v>94.97</v>
          </cell>
          <cell r="N365">
            <v>8452.33</v>
          </cell>
          <cell r="O365">
            <v>94.97</v>
          </cell>
          <cell r="P365">
            <v>8452.33</v>
          </cell>
        </row>
        <row r="366">
          <cell r="A366">
            <v>365</v>
          </cell>
          <cell r="B366">
            <v>0</v>
          </cell>
          <cell r="C366" t="str">
            <v>05.06.04.02</v>
          </cell>
          <cell r="E366">
            <v>4022107</v>
          </cell>
          <cell r="F366" t="str">
            <v>FORMAS BLOCO LATERAL - PLANA DE MADEIRA</v>
          </cell>
          <cell r="G366" t="str">
            <v>M2</v>
          </cell>
          <cell r="H366">
            <v>1991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89</v>
          </cell>
          <cell r="N366">
            <v>177199</v>
          </cell>
          <cell r="O366">
            <v>89</v>
          </cell>
          <cell r="P366">
            <v>177199</v>
          </cell>
        </row>
        <row r="367">
          <cell r="A367">
            <v>366</v>
          </cell>
          <cell r="B367">
            <v>0</v>
          </cell>
          <cell r="C367" t="str">
            <v>05.06.04.03</v>
          </cell>
          <cell r="E367">
            <v>4022204</v>
          </cell>
          <cell r="F367" t="str">
            <v>FORMAS BLOCO LATERAL - PLANA METALICA</v>
          </cell>
          <cell r="G367" t="str">
            <v>M2</v>
          </cell>
          <cell r="H367">
            <v>1300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75.349999999999994</v>
          </cell>
          <cell r="N367">
            <v>97955</v>
          </cell>
          <cell r="O367">
            <v>75.349999999999994</v>
          </cell>
          <cell r="P367">
            <v>97955</v>
          </cell>
        </row>
        <row r="368">
          <cell r="A368">
            <v>367</v>
          </cell>
          <cell r="B368">
            <v>0</v>
          </cell>
          <cell r="C368" t="str">
            <v>05.06.04.04</v>
          </cell>
          <cell r="E368">
            <v>4022301</v>
          </cell>
          <cell r="F368" t="str">
            <v>FORMAS BLOCO LATERAL - DESLIZANTE</v>
          </cell>
          <cell r="G368" t="str">
            <v>M2</v>
          </cell>
          <cell r="H368">
            <v>9766</v>
          </cell>
          <cell r="I368">
            <v>1</v>
          </cell>
          <cell r="J368">
            <v>1</v>
          </cell>
          <cell r="K368">
            <v>1</v>
          </cell>
          <cell r="L368">
            <v>1</v>
          </cell>
          <cell r="M368">
            <v>75</v>
          </cell>
          <cell r="N368">
            <v>732450</v>
          </cell>
          <cell r="O368">
            <v>75</v>
          </cell>
          <cell r="P368">
            <v>732450</v>
          </cell>
        </row>
        <row r="369">
          <cell r="A369">
            <v>368</v>
          </cell>
          <cell r="B369">
            <v>0</v>
          </cell>
          <cell r="C369" t="str">
            <v>05.06.04.05</v>
          </cell>
          <cell r="E369">
            <v>4022408</v>
          </cell>
          <cell r="F369" t="str">
            <v>FORMAS BLOCO LATERAL - LAJES</v>
          </cell>
          <cell r="G369" t="str">
            <v>M2</v>
          </cell>
          <cell r="H369">
            <v>739</v>
          </cell>
          <cell r="I369">
            <v>1</v>
          </cell>
          <cell r="J369">
            <v>1</v>
          </cell>
          <cell r="K369">
            <v>1</v>
          </cell>
          <cell r="L369">
            <v>1</v>
          </cell>
          <cell r="M369">
            <v>43.5</v>
          </cell>
          <cell r="N369">
            <v>32146.5</v>
          </cell>
          <cell r="O369">
            <v>43.5</v>
          </cell>
          <cell r="P369">
            <v>32146.5</v>
          </cell>
        </row>
        <row r="370">
          <cell r="A370">
            <v>369</v>
          </cell>
          <cell r="B370">
            <v>8</v>
          </cell>
          <cell r="E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</row>
        <row r="371">
          <cell r="A371">
            <v>370</v>
          </cell>
          <cell r="B371">
            <v>4</v>
          </cell>
          <cell r="C371" t="str">
            <v>05.06.05</v>
          </cell>
          <cell r="E371">
            <v>0</v>
          </cell>
          <cell r="F371" t="str">
            <v>FORMAS MACICO CCR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A372">
            <v>371</v>
          </cell>
          <cell r="B372">
            <v>0</v>
          </cell>
          <cell r="C372" t="str">
            <v>05.06.05.01</v>
          </cell>
          <cell r="E372">
            <v>4022505</v>
          </cell>
          <cell r="F372" t="str">
            <v>FORMAS BARRAGEM CCR</v>
          </cell>
          <cell r="G372" t="str">
            <v>M2</v>
          </cell>
          <cell r="H372">
            <v>43248</v>
          </cell>
          <cell r="I372">
            <v>1</v>
          </cell>
          <cell r="J372">
            <v>1</v>
          </cell>
          <cell r="K372">
            <v>1</v>
          </cell>
          <cell r="L372">
            <v>1</v>
          </cell>
          <cell r="M372">
            <v>57.68</v>
          </cell>
          <cell r="N372">
            <v>2494544.64</v>
          </cell>
          <cell r="O372">
            <v>57.68</v>
          </cell>
          <cell r="P372">
            <v>2494544.64</v>
          </cell>
        </row>
        <row r="373">
          <cell r="A373">
            <v>372</v>
          </cell>
          <cell r="B373">
            <v>0</v>
          </cell>
          <cell r="C373" t="str">
            <v>05.06.05.02</v>
          </cell>
          <cell r="E373">
            <v>4022602</v>
          </cell>
          <cell r="F373" t="str">
            <v>FORMAS BARRAGEM CCR - GUARDA RODAS</v>
          </cell>
          <cell r="G373" t="str">
            <v>M2</v>
          </cell>
          <cell r="H373">
            <v>2209</v>
          </cell>
          <cell r="I373">
            <v>1</v>
          </cell>
          <cell r="J373">
            <v>1</v>
          </cell>
          <cell r="K373">
            <v>1</v>
          </cell>
          <cell r="L373">
            <v>1</v>
          </cell>
          <cell r="M373">
            <v>53.04</v>
          </cell>
          <cell r="N373">
            <v>117165.36</v>
          </cell>
          <cell r="O373">
            <v>53.04</v>
          </cell>
          <cell r="P373">
            <v>117165.36</v>
          </cell>
        </row>
        <row r="374">
          <cell r="A374">
            <v>373</v>
          </cell>
          <cell r="B374">
            <v>0</v>
          </cell>
          <cell r="C374" t="str">
            <v>05.06.05.03</v>
          </cell>
          <cell r="E374">
            <v>4022709</v>
          </cell>
          <cell r="F374" t="str">
            <v>FORMAS BLOCOS MONTANTE AREA MONTAGEM</v>
          </cell>
          <cell r="G374" t="str">
            <v>M2</v>
          </cell>
          <cell r="H374">
            <v>4188</v>
          </cell>
          <cell r="I374">
            <v>1</v>
          </cell>
          <cell r="J374">
            <v>1</v>
          </cell>
          <cell r="K374">
            <v>1</v>
          </cell>
          <cell r="L374">
            <v>1</v>
          </cell>
          <cell r="M374">
            <v>59.25</v>
          </cell>
          <cell r="N374">
            <v>248139</v>
          </cell>
          <cell r="O374">
            <v>59.25</v>
          </cell>
          <cell r="P374">
            <v>248139</v>
          </cell>
        </row>
        <row r="375">
          <cell r="A375">
            <v>374</v>
          </cell>
          <cell r="B375">
            <v>0</v>
          </cell>
          <cell r="C375" t="str">
            <v>05.06.05.04</v>
          </cell>
          <cell r="E375">
            <v>4022806</v>
          </cell>
          <cell r="F375" t="str">
            <v>FORMAS COROAMENTO BARRAGEM CCR</v>
          </cell>
          <cell r="G375" t="str">
            <v>M2</v>
          </cell>
          <cell r="H375">
            <v>0</v>
          </cell>
          <cell r="I375">
            <v>1</v>
          </cell>
          <cell r="J375">
            <v>1</v>
          </cell>
          <cell r="K375">
            <v>1</v>
          </cell>
          <cell r="L375">
            <v>1</v>
          </cell>
          <cell r="M375">
            <v>55.57</v>
          </cell>
          <cell r="N375">
            <v>0</v>
          </cell>
          <cell r="O375">
            <v>55.57</v>
          </cell>
          <cell r="P375">
            <v>0</v>
          </cell>
        </row>
        <row r="376">
          <cell r="A376">
            <v>375</v>
          </cell>
          <cell r="B376">
            <v>8</v>
          </cell>
          <cell r="E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</row>
        <row r="377">
          <cell r="A377">
            <v>376</v>
          </cell>
          <cell r="B377">
            <v>4</v>
          </cell>
          <cell r="C377" t="str">
            <v>05.06.06</v>
          </cell>
          <cell r="E377">
            <v>0</v>
          </cell>
          <cell r="F377" t="str">
            <v>CIMBRAMENTO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</row>
        <row r="378">
          <cell r="A378">
            <v>377</v>
          </cell>
          <cell r="B378">
            <v>0</v>
          </cell>
          <cell r="C378" t="str">
            <v>05.06.06.01</v>
          </cell>
          <cell r="E378">
            <v>4022903</v>
          </cell>
          <cell r="F378" t="str">
            <v>CIMBRAMENTOS DAS ESTRUTURAS</v>
          </cell>
          <cell r="G378" t="str">
            <v>M3</v>
          </cell>
          <cell r="H378">
            <v>125000</v>
          </cell>
          <cell r="I378">
            <v>1</v>
          </cell>
          <cell r="J378">
            <v>1</v>
          </cell>
          <cell r="K378">
            <v>1</v>
          </cell>
          <cell r="L378">
            <v>1</v>
          </cell>
          <cell r="M378">
            <v>30.14</v>
          </cell>
          <cell r="N378">
            <v>3767500</v>
          </cell>
          <cell r="O378">
            <v>30.14</v>
          </cell>
          <cell r="P378">
            <v>3767500</v>
          </cell>
        </row>
        <row r="379">
          <cell r="A379">
            <v>378</v>
          </cell>
          <cell r="B379">
            <v>8</v>
          </cell>
          <cell r="E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</row>
        <row r="380">
          <cell r="A380">
            <v>379</v>
          </cell>
          <cell r="B380">
            <v>2</v>
          </cell>
          <cell r="C380" t="str">
            <v>06</v>
          </cell>
          <cell r="E380">
            <v>0</v>
          </cell>
          <cell r="F380" t="str">
            <v>** DIVERSOS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</row>
        <row r="381">
          <cell r="A381">
            <v>380</v>
          </cell>
          <cell r="B381">
            <v>3</v>
          </cell>
          <cell r="C381" t="str">
            <v>06.01</v>
          </cell>
          <cell r="E381">
            <v>0</v>
          </cell>
          <cell r="F381" t="str">
            <v>* FORNEC.INSTAL.TUBOS E MEIA CANA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</row>
        <row r="382">
          <cell r="A382">
            <v>381</v>
          </cell>
          <cell r="B382">
            <v>0</v>
          </cell>
          <cell r="C382" t="str">
            <v>06.01.01</v>
          </cell>
          <cell r="E382">
            <v>4023003</v>
          </cell>
          <cell r="F382" t="str">
            <v>FORNEC.INSTAL.TUBO CONCRETO P/DRENAG DN=80CM</v>
          </cell>
          <cell r="G382" t="str">
            <v>M</v>
          </cell>
          <cell r="H382">
            <v>120</v>
          </cell>
          <cell r="I382">
            <v>1</v>
          </cell>
          <cell r="J382">
            <v>1</v>
          </cell>
          <cell r="K382">
            <v>1</v>
          </cell>
          <cell r="L382">
            <v>1</v>
          </cell>
          <cell r="M382">
            <v>230.37</v>
          </cell>
          <cell r="N382">
            <v>27644.400000000001</v>
          </cell>
          <cell r="O382">
            <v>230.37</v>
          </cell>
          <cell r="P382">
            <v>27644.400000000001</v>
          </cell>
        </row>
        <row r="383">
          <cell r="A383">
            <v>382</v>
          </cell>
          <cell r="B383">
            <v>0</v>
          </cell>
          <cell r="C383" t="str">
            <v>06.01.02</v>
          </cell>
          <cell r="E383">
            <v>4023100</v>
          </cell>
          <cell r="F383" t="str">
            <v>FORNEC.INSTAL.TUBO CONCRETO PERFURADO DN=40CM</v>
          </cell>
          <cell r="G383" t="str">
            <v>M</v>
          </cell>
          <cell r="H383">
            <v>80</v>
          </cell>
          <cell r="I383">
            <v>1</v>
          </cell>
          <cell r="J383">
            <v>1</v>
          </cell>
          <cell r="K383">
            <v>1</v>
          </cell>
          <cell r="L383">
            <v>1</v>
          </cell>
          <cell r="M383">
            <v>108.6</v>
          </cell>
          <cell r="N383">
            <v>8688</v>
          </cell>
          <cell r="O383">
            <v>108.6</v>
          </cell>
          <cell r="P383">
            <v>8688</v>
          </cell>
        </row>
        <row r="384">
          <cell r="A384">
            <v>383</v>
          </cell>
          <cell r="B384">
            <v>0</v>
          </cell>
          <cell r="C384" t="str">
            <v>06.01.03</v>
          </cell>
          <cell r="E384">
            <v>4023207</v>
          </cell>
          <cell r="F384" t="str">
            <v>FORNEC.INSTAL.MEIA CANA CONCRETO DN=30CM</v>
          </cell>
          <cell r="G384" t="str">
            <v>M</v>
          </cell>
          <cell r="H384">
            <v>500</v>
          </cell>
          <cell r="I384">
            <v>1</v>
          </cell>
          <cell r="J384">
            <v>1</v>
          </cell>
          <cell r="K384">
            <v>1</v>
          </cell>
          <cell r="L384">
            <v>1</v>
          </cell>
          <cell r="M384">
            <v>18.91</v>
          </cell>
          <cell r="N384">
            <v>9455</v>
          </cell>
          <cell r="O384">
            <v>18.91</v>
          </cell>
          <cell r="P384">
            <v>9455</v>
          </cell>
        </row>
        <row r="385">
          <cell r="A385">
            <v>384</v>
          </cell>
          <cell r="B385">
            <v>0</v>
          </cell>
          <cell r="C385" t="str">
            <v>06.01.04</v>
          </cell>
          <cell r="E385">
            <v>4023304</v>
          </cell>
          <cell r="F385" t="str">
            <v>FORNEC.INATAL.MEIA CANA CONCRETO DN=40CM</v>
          </cell>
          <cell r="G385" t="str">
            <v>M</v>
          </cell>
          <cell r="H385">
            <v>450</v>
          </cell>
          <cell r="I385">
            <v>1</v>
          </cell>
          <cell r="J385">
            <v>1</v>
          </cell>
          <cell r="K385">
            <v>1</v>
          </cell>
          <cell r="L385">
            <v>1</v>
          </cell>
          <cell r="M385">
            <v>25.26</v>
          </cell>
          <cell r="N385">
            <v>11367</v>
          </cell>
          <cell r="O385">
            <v>25.26</v>
          </cell>
          <cell r="P385">
            <v>11367</v>
          </cell>
        </row>
        <row r="386">
          <cell r="A386">
            <v>385</v>
          </cell>
          <cell r="B386">
            <v>8</v>
          </cell>
          <cell r="E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386</v>
          </cell>
          <cell r="B387">
            <v>3</v>
          </cell>
          <cell r="C387" t="str">
            <v>06.02</v>
          </cell>
          <cell r="E387">
            <v>0</v>
          </cell>
          <cell r="F387" t="str">
            <v>* ANCORAGEM-DIVERSAS PARTES DA OBRA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</row>
        <row r="388">
          <cell r="A388">
            <v>387</v>
          </cell>
          <cell r="B388">
            <v>0</v>
          </cell>
          <cell r="C388" t="str">
            <v>06.02.01</v>
          </cell>
          <cell r="E388">
            <v>4023401</v>
          </cell>
          <cell r="F388" t="str">
            <v>PERF.ROTOPERCUSSIVA ROCHA DN 76MM CEU ABERTO</v>
          </cell>
          <cell r="G388" t="str">
            <v>M</v>
          </cell>
          <cell r="H388">
            <v>57200</v>
          </cell>
          <cell r="I388">
            <v>1</v>
          </cell>
          <cell r="J388">
            <v>1</v>
          </cell>
          <cell r="K388">
            <v>1</v>
          </cell>
          <cell r="L388">
            <v>1</v>
          </cell>
          <cell r="M388">
            <v>17.39</v>
          </cell>
          <cell r="N388">
            <v>994708</v>
          </cell>
          <cell r="O388">
            <v>17.39</v>
          </cell>
          <cell r="P388">
            <v>994708</v>
          </cell>
        </row>
        <row r="389">
          <cell r="A389">
            <v>388</v>
          </cell>
          <cell r="B389">
            <v>0</v>
          </cell>
          <cell r="C389" t="str">
            <v>06.02.02</v>
          </cell>
          <cell r="E389">
            <v>4023508</v>
          </cell>
          <cell r="F389" t="str">
            <v>BARRAS ANCORAGEM DN 32MM</v>
          </cell>
          <cell r="G389" t="str">
            <v>T</v>
          </cell>
          <cell r="H389">
            <v>469</v>
          </cell>
          <cell r="I389">
            <v>1</v>
          </cell>
          <cell r="J389">
            <v>1</v>
          </cell>
          <cell r="K389">
            <v>1</v>
          </cell>
          <cell r="L389">
            <v>1</v>
          </cell>
          <cell r="M389">
            <v>1890.86</v>
          </cell>
          <cell r="N389">
            <v>886813.34</v>
          </cell>
          <cell r="O389">
            <v>1890.86</v>
          </cell>
          <cell r="P389">
            <v>886813.34</v>
          </cell>
        </row>
        <row r="390">
          <cell r="A390">
            <v>389</v>
          </cell>
          <cell r="B390">
            <v>8</v>
          </cell>
          <cell r="E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390</v>
          </cell>
          <cell r="B391">
            <v>3</v>
          </cell>
          <cell r="C391" t="str">
            <v>06.03</v>
          </cell>
          <cell r="E391">
            <v>0</v>
          </cell>
          <cell r="F391" t="str">
            <v>* DIVERSOS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</row>
        <row r="392">
          <cell r="A392">
            <v>391</v>
          </cell>
          <cell r="B392">
            <v>0</v>
          </cell>
          <cell r="C392" t="str">
            <v>06.03.01</v>
          </cell>
          <cell r="E392">
            <v>4023605</v>
          </cell>
          <cell r="F392" t="str">
            <v>PONTE AUXILIAR JUSANTE ESTR.METALICA (4VAOS)</v>
          </cell>
          <cell r="G392" t="str">
            <v>TON</v>
          </cell>
          <cell r="H392">
            <v>106</v>
          </cell>
          <cell r="I392">
            <v>1</v>
          </cell>
          <cell r="J392">
            <v>1</v>
          </cell>
          <cell r="K392">
            <v>1</v>
          </cell>
          <cell r="L392">
            <v>1</v>
          </cell>
          <cell r="M392">
            <v>4700</v>
          </cell>
          <cell r="N392">
            <v>498200</v>
          </cell>
          <cell r="O392">
            <v>4700</v>
          </cell>
          <cell r="P392">
            <v>498200</v>
          </cell>
        </row>
        <row r="393">
          <cell r="A393">
            <v>392</v>
          </cell>
          <cell r="B393">
            <v>0</v>
          </cell>
          <cell r="C393" t="str">
            <v>06.03.02</v>
          </cell>
          <cell r="E393">
            <v>4023702</v>
          </cell>
          <cell r="F393" t="str">
            <v>REMOCAO PONTE AUXILIAR - JUSANTE</v>
          </cell>
          <cell r="G393" t="str">
            <v>GL</v>
          </cell>
          <cell r="H393">
            <v>1</v>
          </cell>
          <cell r="I393">
            <v>1</v>
          </cell>
          <cell r="J393">
            <v>1</v>
          </cell>
          <cell r="K393">
            <v>1</v>
          </cell>
          <cell r="L393">
            <v>1</v>
          </cell>
          <cell r="M393">
            <v>1</v>
          </cell>
          <cell r="N393">
            <v>1</v>
          </cell>
          <cell r="O393">
            <v>1</v>
          </cell>
          <cell r="P393">
            <v>1</v>
          </cell>
        </row>
        <row r="394">
          <cell r="A394">
            <v>393</v>
          </cell>
          <cell r="B394">
            <v>0</v>
          </cell>
          <cell r="C394" t="str">
            <v>06.03.03</v>
          </cell>
          <cell r="E394">
            <v>4023809</v>
          </cell>
          <cell r="F394" t="str">
            <v>OPERACAO DE FECHAMENTO VAOS REBAIXADOS</v>
          </cell>
          <cell r="G394" t="str">
            <v>UN</v>
          </cell>
          <cell r="H394">
            <v>1</v>
          </cell>
          <cell r="I394">
            <v>1</v>
          </cell>
          <cell r="J394">
            <v>1</v>
          </cell>
          <cell r="K394">
            <v>1</v>
          </cell>
          <cell r="L394">
            <v>1</v>
          </cell>
          <cell r="M394">
            <v>100000</v>
          </cell>
          <cell r="N394">
            <v>100000</v>
          </cell>
          <cell r="O394">
            <v>100000</v>
          </cell>
          <cell r="P394">
            <v>100000</v>
          </cell>
        </row>
        <row r="395">
          <cell r="A395">
            <v>394</v>
          </cell>
          <cell r="B395">
            <v>0</v>
          </cell>
          <cell r="C395" t="str">
            <v>06.03.04</v>
          </cell>
          <cell r="E395">
            <v>4023906</v>
          </cell>
          <cell r="F395" t="str">
            <v>BOIAS DE SINALIZACAO (SW 3.12.4)</v>
          </cell>
          <cell r="G395" t="str">
            <v>GB</v>
          </cell>
          <cell r="H395">
            <v>1</v>
          </cell>
          <cell r="I395">
            <v>1</v>
          </cell>
          <cell r="J395">
            <v>1</v>
          </cell>
          <cell r="K395">
            <v>1</v>
          </cell>
          <cell r="L395">
            <v>1</v>
          </cell>
          <cell r="M395">
            <v>100000</v>
          </cell>
          <cell r="N395">
            <v>100000</v>
          </cell>
          <cell r="O395">
            <v>100000</v>
          </cell>
          <cell r="P395">
            <v>100000</v>
          </cell>
        </row>
        <row r="396">
          <cell r="A396">
            <v>395</v>
          </cell>
          <cell r="B396">
            <v>8</v>
          </cell>
          <cell r="E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</row>
        <row r="397">
          <cell r="A397">
            <v>396</v>
          </cell>
          <cell r="B397">
            <v>2</v>
          </cell>
          <cell r="C397" t="str">
            <v>07</v>
          </cell>
          <cell r="E397">
            <v>0</v>
          </cell>
          <cell r="F397" t="str">
            <v>** EMBUTIDOS, ELEMENTOS MET. SIST.ATERR.ANCORAGENS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</row>
        <row r="398">
          <cell r="A398">
            <v>397</v>
          </cell>
          <cell r="B398">
            <v>4</v>
          </cell>
          <cell r="C398" t="str">
            <v>07.01</v>
          </cell>
          <cell r="E398">
            <v>0</v>
          </cell>
          <cell r="F398" t="str">
            <v>* ESTR. E COBERTURA CASA DE FORCA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A399">
            <v>398</v>
          </cell>
          <cell r="B399">
            <v>0</v>
          </cell>
          <cell r="C399" t="str">
            <v>07.01.01</v>
          </cell>
          <cell r="E399">
            <v>4024006</v>
          </cell>
          <cell r="F399" t="str">
            <v>ESTRUTURA METALICA - CASA DE FORCA</v>
          </cell>
          <cell r="G399" t="str">
            <v>T</v>
          </cell>
          <cell r="H399">
            <v>305</v>
          </cell>
          <cell r="I399">
            <v>1</v>
          </cell>
          <cell r="J399">
            <v>1</v>
          </cell>
          <cell r="K399">
            <v>1</v>
          </cell>
          <cell r="L399">
            <v>1</v>
          </cell>
          <cell r="M399">
            <v>4230</v>
          </cell>
          <cell r="N399">
            <v>1290150</v>
          </cell>
          <cell r="O399">
            <v>4230</v>
          </cell>
          <cell r="P399">
            <v>1290150</v>
          </cell>
        </row>
        <row r="400">
          <cell r="A400">
            <v>399</v>
          </cell>
          <cell r="B400">
            <v>0</v>
          </cell>
          <cell r="C400" t="str">
            <v>07.01.02</v>
          </cell>
          <cell r="E400">
            <v>4024103</v>
          </cell>
          <cell r="F400" t="str">
            <v>COBERTURA DA CASA DE FORCA</v>
          </cell>
          <cell r="G400" t="str">
            <v>M2</v>
          </cell>
          <cell r="H400">
            <v>11880</v>
          </cell>
          <cell r="I400">
            <v>1</v>
          </cell>
          <cell r="J400">
            <v>1</v>
          </cell>
          <cell r="K400">
            <v>1</v>
          </cell>
          <cell r="L400">
            <v>1</v>
          </cell>
          <cell r="M400">
            <v>52</v>
          </cell>
          <cell r="N400">
            <v>617760</v>
          </cell>
          <cell r="O400">
            <v>52</v>
          </cell>
          <cell r="P400">
            <v>617760</v>
          </cell>
        </row>
        <row r="401">
          <cell r="A401">
            <v>400</v>
          </cell>
          <cell r="B401">
            <v>8</v>
          </cell>
          <cell r="E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A402">
            <v>401</v>
          </cell>
          <cell r="B402">
            <v>4</v>
          </cell>
          <cell r="C402" t="str">
            <v>07.02</v>
          </cell>
          <cell r="E402">
            <v>0</v>
          </cell>
          <cell r="F402" t="str">
            <v>* TUBOS EMBUTIDOS NO CONCRETO 1. ESTAGIO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A403">
            <v>402</v>
          </cell>
          <cell r="B403">
            <v>0</v>
          </cell>
          <cell r="C403" t="str">
            <v>07.02.01</v>
          </cell>
          <cell r="E403">
            <v>4024200</v>
          </cell>
          <cell r="F403" t="str">
            <v>TUBOS E CONEXOES DE FERRO FUNDIDO</v>
          </cell>
          <cell r="G403" t="str">
            <v>KG</v>
          </cell>
          <cell r="H403">
            <v>390000</v>
          </cell>
          <cell r="I403">
            <v>1</v>
          </cell>
          <cell r="J403">
            <v>1</v>
          </cell>
          <cell r="K403">
            <v>1</v>
          </cell>
          <cell r="L403">
            <v>1</v>
          </cell>
          <cell r="M403">
            <v>8.43</v>
          </cell>
          <cell r="N403">
            <v>3287700</v>
          </cell>
          <cell r="O403">
            <v>8.43</v>
          </cell>
          <cell r="P403">
            <v>3287700</v>
          </cell>
        </row>
        <row r="404">
          <cell r="A404">
            <v>403</v>
          </cell>
          <cell r="B404">
            <v>0</v>
          </cell>
          <cell r="C404" t="str">
            <v>07.02.02</v>
          </cell>
          <cell r="E404">
            <v>4024307</v>
          </cell>
          <cell r="F404" t="str">
            <v>TUBOS E CONEXOES DE ACO</v>
          </cell>
          <cell r="G404" t="str">
            <v>KG</v>
          </cell>
          <cell r="H404">
            <v>210000</v>
          </cell>
          <cell r="I404">
            <v>1</v>
          </cell>
          <cell r="J404">
            <v>1</v>
          </cell>
          <cell r="K404">
            <v>1</v>
          </cell>
          <cell r="L404">
            <v>1</v>
          </cell>
          <cell r="M404">
            <v>4.8899999999999997</v>
          </cell>
          <cell r="N404">
            <v>1026900</v>
          </cell>
          <cell r="O404">
            <v>4.8899999999999997</v>
          </cell>
          <cell r="P404">
            <v>1026900</v>
          </cell>
        </row>
        <row r="405">
          <cell r="A405">
            <v>404</v>
          </cell>
          <cell r="B405">
            <v>0</v>
          </cell>
          <cell r="C405" t="str">
            <v>07.02.03</v>
          </cell>
          <cell r="E405">
            <v>4024404</v>
          </cell>
          <cell r="F405" t="str">
            <v>ELETRODUTOS DE ACO GALVANIZADO</v>
          </cell>
          <cell r="G405" t="str">
            <v>KG</v>
          </cell>
          <cell r="H405">
            <v>31000</v>
          </cell>
          <cell r="I405">
            <v>1</v>
          </cell>
          <cell r="J405">
            <v>1</v>
          </cell>
          <cell r="K405">
            <v>1</v>
          </cell>
          <cell r="L405">
            <v>1</v>
          </cell>
          <cell r="M405">
            <v>36.799999999999997</v>
          </cell>
          <cell r="N405">
            <v>1140800</v>
          </cell>
          <cell r="O405">
            <v>36.799999999999997</v>
          </cell>
          <cell r="P405">
            <v>1140800</v>
          </cell>
        </row>
        <row r="406">
          <cell r="A406">
            <v>405</v>
          </cell>
          <cell r="B406">
            <v>0</v>
          </cell>
          <cell r="C406" t="str">
            <v>07.02.04</v>
          </cell>
          <cell r="E406">
            <v>4024501</v>
          </cell>
          <cell r="F406" t="str">
            <v>EMBUTIDOS ELETRICOS - MISCELANEOS</v>
          </cell>
          <cell r="G406" t="str">
            <v>GB</v>
          </cell>
          <cell r="H406">
            <v>1</v>
          </cell>
          <cell r="I406">
            <v>1</v>
          </cell>
          <cell r="J406">
            <v>1</v>
          </cell>
          <cell r="K406">
            <v>1</v>
          </cell>
          <cell r="L406">
            <v>1</v>
          </cell>
          <cell r="M406">
            <v>500000</v>
          </cell>
          <cell r="N406">
            <v>500000</v>
          </cell>
          <cell r="O406">
            <v>500000</v>
          </cell>
          <cell r="P406">
            <v>500000</v>
          </cell>
        </row>
        <row r="407">
          <cell r="A407">
            <v>406</v>
          </cell>
          <cell r="B407">
            <v>0</v>
          </cell>
          <cell r="C407" t="str">
            <v>07.02.05</v>
          </cell>
          <cell r="E407">
            <v>4024556</v>
          </cell>
          <cell r="F407" t="str">
            <v>FORNEC/INSTAL. TUBO PVC RIGIDO - DN 1100 MM</v>
          </cell>
          <cell r="G407" t="str">
            <v>M</v>
          </cell>
          <cell r="H407">
            <v>5500</v>
          </cell>
          <cell r="I407">
            <v>1</v>
          </cell>
          <cell r="J407">
            <v>1</v>
          </cell>
          <cell r="K407">
            <v>1</v>
          </cell>
          <cell r="L407">
            <v>1</v>
          </cell>
          <cell r="M407">
            <v>33.729999999999997</v>
          </cell>
          <cell r="N407">
            <v>185515</v>
          </cell>
          <cell r="O407">
            <v>33.729999999999997</v>
          </cell>
          <cell r="P407">
            <v>185515</v>
          </cell>
        </row>
        <row r="408">
          <cell r="A408">
            <v>407</v>
          </cell>
          <cell r="B408">
            <v>8</v>
          </cell>
          <cell r="E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A409">
            <v>408</v>
          </cell>
          <cell r="B409">
            <v>4</v>
          </cell>
          <cell r="C409" t="str">
            <v>07.04</v>
          </cell>
          <cell r="E409">
            <v>0</v>
          </cell>
          <cell r="F409" t="str">
            <v>* PECAS FIXAS EMBUTIDAS NO CONCRETO DE 1. ESTAGIO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>
            <v>409</v>
          </cell>
          <cell r="B410">
            <v>0</v>
          </cell>
          <cell r="C410" t="str">
            <v>07.04.01</v>
          </cell>
          <cell r="E410">
            <v>4024608</v>
          </cell>
          <cell r="F410" t="str">
            <v>PECAS FIXAS EMBUTIDAS - HIDROMECANICOS</v>
          </cell>
          <cell r="G410" t="str">
            <v>KG</v>
          </cell>
          <cell r="H410">
            <v>310000</v>
          </cell>
          <cell r="I410">
            <v>1</v>
          </cell>
          <cell r="J410">
            <v>1</v>
          </cell>
          <cell r="K410">
            <v>1</v>
          </cell>
          <cell r="L410">
            <v>1</v>
          </cell>
          <cell r="M410">
            <v>6.16</v>
          </cell>
          <cell r="N410">
            <v>1909600</v>
          </cell>
          <cell r="O410">
            <v>6.16</v>
          </cell>
          <cell r="P410">
            <v>1909600</v>
          </cell>
        </row>
        <row r="411">
          <cell r="A411">
            <v>410</v>
          </cell>
          <cell r="B411">
            <v>0</v>
          </cell>
          <cell r="C411" t="str">
            <v>07.04.02</v>
          </cell>
          <cell r="E411">
            <v>4024705</v>
          </cell>
          <cell r="F411" t="str">
            <v>PECAS FIXAS EMBUTIDAS - ICAMENTO</v>
          </cell>
          <cell r="G411" t="str">
            <v>KG</v>
          </cell>
          <cell r="H411">
            <v>120000</v>
          </cell>
          <cell r="I411">
            <v>1</v>
          </cell>
          <cell r="J411">
            <v>1</v>
          </cell>
          <cell r="K411">
            <v>1</v>
          </cell>
          <cell r="L411">
            <v>1</v>
          </cell>
          <cell r="M411">
            <v>6.16</v>
          </cell>
          <cell r="N411">
            <v>739200</v>
          </cell>
          <cell r="O411">
            <v>6.16</v>
          </cell>
          <cell r="P411">
            <v>739200</v>
          </cell>
        </row>
        <row r="412">
          <cell r="A412">
            <v>411</v>
          </cell>
          <cell r="B412">
            <v>8</v>
          </cell>
          <cell r="E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</row>
        <row r="413">
          <cell r="A413">
            <v>412</v>
          </cell>
          <cell r="B413">
            <v>4</v>
          </cell>
          <cell r="C413" t="str">
            <v>07.05</v>
          </cell>
          <cell r="E413">
            <v>0</v>
          </cell>
          <cell r="F413" t="str">
            <v>* ESCADAS E CORRIMAO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</row>
        <row r="414">
          <cell r="A414">
            <v>413</v>
          </cell>
          <cell r="B414">
            <v>0</v>
          </cell>
          <cell r="C414" t="str">
            <v>07.05.01</v>
          </cell>
          <cell r="E414">
            <v>4024802</v>
          </cell>
          <cell r="F414" t="str">
            <v>TAMPA MET.ESCOTILHA,GRADE,ESQUAD,CORR E ESCADAS</v>
          </cell>
          <cell r="G414" t="str">
            <v>KG</v>
          </cell>
          <cell r="H414">
            <v>250000</v>
          </cell>
          <cell r="I414">
            <v>1</v>
          </cell>
          <cell r="J414">
            <v>1</v>
          </cell>
          <cell r="K414">
            <v>1</v>
          </cell>
          <cell r="L414">
            <v>1</v>
          </cell>
          <cell r="M414">
            <v>6.96</v>
          </cell>
          <cell r="N414">
            <v>1740000</v>
          </cell>
          <cell r="O414">
            <v>6.96</v>
          </cell>
          <cell r="P414">
            <v>1740000</v>
          </cell>
        </row>
        <row r="415">
          <cell r="A415">
            <v>414</v>
          </cell>
          <cell r="B415">
            <v>8</v>
          </cell>
          <cell r="E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</row>
        <row r="416">
          <cell r="A416">
            <v>415</v>
          </cell>
          <cell r="B416">
            <v>4</v>
          </cell>
          <cell r="C416" t="str">
            <v>07.06</v>
          </cell>
          <cell r="E416">
            <v>0</v>
          </cell>
          <cell r="F416" t="str">
            <v>* FORNECIMENTO E INSTALACAO DE JUNTAS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A417">
            <v>416</v>
          </cell>
          <cell r="B417">
            <v>0</v>
          </cell>
          <cell r="C417" t="str">
            <v>07.06.01</v>
          </cell>
          <cell r="E417">
            <v>4024909</v>
          </cell>
          <cell r="F417" t="str">
            <v>FORNEC E INSTAL JUNTAS O-35</v>
          </cell>
          <cell r="G417" t="str">
            <v>M</v>
          </cell>
          <cell r="H417">
            <v>8323</v>
          </cell>
          <cell r="I417">
            <v>1</v>
          </cell>
          <cell r="J417">
            <v>1</v>
          </cell>
          <cell r="K417">
            <v>1</v>
          </cell>
          <cell r="L417">
            <v>1</v>
          </cell>
          <cell r="M417">
            <v>68.81</v>
          </cell>
          <cell r="N417">
            <v>572705.63</v>
          </cell>
          <cell r="O417">
            <v>68.81</v>
          </cell>
          <cell r="P417">
            <v>572705.63</v>
          </cell>
        </row>
        <row r="418">
          <cell r="A418">
            <v>417</v>
          </cell>
          <cell r="B418">
            <v>0</v>
          </cell>
          <cell r="C418" t="str">
            <v>07.06.02</v>
          </cell>
          <cell r="E418">
            <v>4025009</v>
          </cell>
          <cell r="F418" t="str">
            <v>FORNEC E INSTAL JUNTAS O-22</v>
          </cell>
          <cell r="G418" t="str">
            <v>M</v>
          </cell>
          <cell r="H418">
            <v>200</v>
          </cell>
          <cell r="I418">
            <v>1</v>
          </cell>
          <cell r="J418">
            <v>1</v>
          </cell>
          <cell r="K418">
            <v>1</v>
          </cell>
          <cell r="L418">
            <v>1</v>
          </cell>
          <cell r="M418">
            <v>58.3</v>
          </cell>
          <cell r="N418">
            <v>11660</v>
          </cell>
          <cell r="O418">
            <v>58.3</v>
          </cell>
          <cell r="P418">
            <v>11660</v>
          </cell>
        </row>
        <row r="419">
          <cell r="A419">
            <v>418</v>
          </cell>
          <cell r="B419">
            <v>8</v>
          </cell>
          <cell r="E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</row>
        <row r="420">
          <cell r="A420">
            <v>419</v>
          </cell>
          <cell r="B420">
            <v>4</v>
          </cell>
          <cell r="C420" t="str">
            <v>07.07</v>
          </cell>
          <cell r="E420">
            <v>0</v>
          </cell>
          <cell r="F420" t="str">
            <v>* SISTEMA DE ATERRAMENTO DIVERSAS PARTES DA OBRA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</row>
        <row r="421">
          <cell r="A421">
            <v>420</v>
          </cell>
          <cell r="B421">
            <v>0</v>
          </cell>
          <cell r="C421" t="str">
            <v>07.07.01</v>
          </cell>
          <cell r="E421">
            <v>4025106</v>
          </cell>
          <cell r="F421" t="str">
            <v>CABO DE COBRE NU, COM A SECCAO DE  35 MM2</v>
          </cell>
          <cell r="G421" t="str">
            <v>M</v>
          </cell>
          <cell r="H421">
            <v>5500</v>
          </cell>
          <cell r="I421">
            <v>1</v>
          </cell>
          <cell r="J421">
            <v>1</v>
          </cell>
          <cell r="K421">
            <v>1</v>
          </cell>
          <cell r="L421">
            <v>1</v>
          </cell>
          <cell r="M421">
            <v>7.17</v>
          </cell>
          <cell r="N421">
            <v>39435</v>
          </cell>
          <cell r="O421">
            <v>7.17</v>
          </cell>
          <cell r="P421">
            <v>39435</v>
          </cell>
        </row>
        <row r="422">
          <cell r="A422">
            <v>421</v>
          </cell>
          <cell r="B422">
            <v>0</v>
          </cell>
          <cell r="C422" t="str">
            <v>07.07.02</v>
          </cell>
          <cell r="E422">
            <v>4025203</v>
          </cell>
          <cell r="F422" t="str">
            <v>CABO DE COBRE NU, COM A SECCAO DE  95 MM2</v>
          </cell>
          <cell r="G422" t="str">
            <v>M</v>
          </cell>
          <cell r="H422">
            <v>1000</v>
          </cell>
          <cell r="I422">
            <v>1</v>
          </cell>
          <cell r="J422">
            <v>1</v>
          </cell>
          <cell r="K422">
            <v>1</v>
          </cell>
          <cell r="L422">
            <v>1</v>
          </cell>
          <cell r="M422">
            <v>12.74</v>
          </cell>
          <cell r="N422">
            <v>12740</v>
          </cell>
          <cell r="O422">
            <v>12.74</v>
          </cell>
          <cell r="P422">
            <v>12740</v>
          </cell>
        </row>
        <row r="423">
          <cell r="A423">
            <v>422</v>
          </cell>
          <cell r="B423">
            <v>0</v>
          </cell>
          <cell r="C423" t="str">
            <v>07.07.03</v>
          </cell>
          <cell r="E423">
            <v>4025300</v>
          </cell>
          <cell r="F423" t="str">
            <v>CABO DE COBRA NU, COM A SECCAO DE 185 MM2</v>
          </cell>
          <cell r="G423" t="str">
            <v>M</v>
          </cell>
          <cell r="H423">
            <v>50000</v>
          </cell>
          <cell r="I423">
            <v>1</v>
          </cell>
          <cell r="J423">
            <v>1</v>
          </cell>
          <cell r="K423">
            <v>1</v>
          </cell>
          <cell r="L423">
            <v>1</v>
          </cell>
          <cell r="M423">
            <v>24.08</v>
          </cell>
          <cell r="N423">
            <v>1204000</v>
          </cell>
          <cell r="O423">
            <v>24.08</v>
          </cell>
          <cell r="P423">
            <v>1204000</v>
          </cell>
        </row>
        <row r="424">
          <cell r="A424">
            <v>423</v>
          </cell>
          <cell r="B424">
            <v>0</v>
          </cell>
          <cell r="C424" t="str">
            <v>07.07.04</v>
          </cell>
          <cell r="E424">
            <v>4025407</v>
          </cell>
          <cell r="F424" t="str">
            <v>MOLDE DE CONEXAO EXOTERMICA</v>
          </cell>
          <cell r="G424" t="str">
            <v>UN</v>
          </cell>
          <cell r="H424">
            <v>190</v>
          </cell>
          <cell r="I424">
            <v>1</v>
          </cell>
          <cell r="J424">
            <v>1</v>
          </cell>
          <cell r="K424">
            <v>1</v>
          </cell>
          <cell r="L424">
            <v>1</v>
          </cell>
          <cell r="M424">
            <v>120</v>
          </cell>
          <cell r="N424">
            <v>22800</v>
          </cell>
          <cell r="O424">
            <v>120</v>
          </cell>
          <cell r="P424">
            <v>22800</v>
          </cell>
        </row>
        <row r="425">
          <cell r="A425">
            <v>424</v>
          </cell>
          <cell r="B425">
            <v>0</v>
          </cell>
          <cell r="C425" t="str">
            <v>07.07.05</v>
          </cell>
          <cell r="E425">
            <v>4025504</v>
          </cell>
          <cell r="F425" t="str">
            <v>CARTUCHO PARA SOLDA 250</v>
          </cell>
          <cell r="G425" t="str">
            <v>UN</v>
          </cell>
          <cell r="H425">
            <v>8400</v>
          </cell>
          <cell r="I425">
            <v>1</v>
          </cell>
          <cell r="J425">
            <v>1</v>
          </cell>
          <cell r="K425">
            <v>1</v>
          </cell>
          <cell r="L425">
            <v>1</v>
          </cell>
          <cell r="M425">
            <v>13.54</v>
          </cell>
          <cell r="N425">
            <v>113736</v>
          </cell>
          <cell r="O425">
            <v>13.54</v>
          </cell>
          <cell r="P425">
            <v>113736</v>
          </cell>
        </row>
        <row r="426">
          <cell r="A426">
            <v>425</v>
          </cell>
          <cell r="B426">
            <v>0</v>
          </cell>
          <cell r="C426" t="str">
            <v>07.07.06</v>
          </cell>
          <cell r="E426">
            <v>4025601</v>
          </cell>
          <cell r="F426" t="str">
            <v>HASTE PARA ATERRAMENTO</v>
          </cell>
          <cell r="G426" t="str">
            <v>UN</v>
          </cell>
          <cell r="H426">
            <v>140</v>
          </cell>
          <cell r="I426">
            <v>1</v>
          </cell>
          <cell r="J426">
            <v>1</v>
          </cell>
          <cell r="K426">
            <v>1</v>
          </cell>
          <cell r="L426">
            <v>1</v>
          </cell>
          <cell r="M426">
            <v>128</v>
          </cell>
          <cell r="N426">
            <v>17920</v>
          </cell>
          <cell r="O426">
            <v>128</v>
          </cell>
          <cell r="P426">
            <v>17920</v>
          </cell>
        </row>
        <row r="427">
          <cell r="A427">
            <v>426</v>
          </cell>
          <cell r="B427">
            <v>0</v>
          </cell>
          <cell r="C427" t="str">
            <v>07.07.07</v>
          </cell>
          <cell r="E427">
            <v>4025708</v>
          </cell>
          <cell r="F427" t="str">
            <v>MATERIAIS PARA ATERRAMENTO - DIVERSOS</v>
          </cell>
          <cell r="G427" t="str">
            <v>GB</v>
          </cell>
          <cell r="H427">
            <v>1</v>
          </cell>
          <cell r="I427">
            <v>1</v>
          </cell>
          <cell r="J427">
            <v>1</v>
          </cell>
          <cell r="K427">
            <v>1</v>
          </cell>
          <cell r="L427">
            <v>1</v>
          </cell>
          <cell r="M427">
            <v>40000</v>
          </cell>
          <cell r="N427">
            <v>40000</v>
          </cell>
          <cell r="O427">
            <v>40000</v>
          </cell>
          <cell r="P427">
            <v>40000</v>
          </cell>
        </row>
        <row r="428">
          <cell r="A428">
            <v>427</v>
          </cell>
          <cell r="B428">
            <v>8</v>
          </cell>
          <cell r="E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</row>
        <row r="429">
          <cell r="A429">
            <v>428</v>
          </cell>
          <cell r="B429">
            <v>4</v>
          </cell>
          <cell r="C429" t="str">
            <v>07.08</v>
          </cell>
          <cell r="E429">
            <v>0</v>
          </cell>
          <cell r="F429" t="str">
            <v>* ACABAMENTOS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429</v>
          </cell>
          <cell r="B430">
            <v>0</v>
          </cell>
          <cell r="C430" t="str">
            <v>07.08.01</v>
          </cell>
          <cell r="E430">
            <v>4025805</v>
          </cell>
          <cell r="F430" t="str">
            <v>ACABAMENTOS GERAIS</v>
          </cell>
          <cell r="G430" t="str">
            <v>R$</v>
          </cell>
          <cell r="H430">
            <v>2400000</v>
          </cell>
          <cell r="I430">
            <v>1</v>
          </cell>
          <cell r="J430">
            <v>1</v>
          </cell>
          <cell r="K430">
            <v>1</v>
          </cell>
          <cell r="L430">
            <v>1</v>
          </cell>
          <cell r="M430">
            <v>1.25</v>
          </cell>
          <cell r="N430">
            <v>3000000</v>
          </cell>
          <cell r="O430">
            <v>1.25</v>
          </cell>
          <cell r="P430">
            <v>3000000</v>
          </cell>
        </row>
        <row r="431">
          <cell r="A431">
            <v>430</v>
          </cell>
          <cell r="B431">
            <v>0</v>
          </cell>
          <cell r="C431" t="str">
            <v>07.08.02</v>
          </cell>
          <cell r="E431">
            <v>4025902</v>
          </cell>
          <cell r="F431" t="str">
            <v>IMPERMEABILIZACOES</v>
          </cell>
          <cell r="G431" t="str">
            <v>R$</v>
          </cell>
          <cell r="H431">
            <v>400000</v>
          </cell>
          <cell r="I431">
            <v>1</v>
          </cell>
          <cell r="J431">
            <v>1</v>
          </cell>
          <cell r="K431">
            <v>1</v>
          </cell>
          <cell r="L431">
            <v>1</v>
          </cell>
          <cell r="M431">
            <v>1.25</v>
          </cell>
          <cell r="N431">
            <v>500000</v>
          </cell>
          <cell r="O431">
            <v>1.25</v>
          </cell>
          <cell r="P431">
            <v>500000</v>
          </cell>
        </row>
        <row r="432">
          <cell r="A432">
            <v>431</v>
          </cell>
          <cell r="B432">
            <v>0</v>
          </cell>
          <cell r="C432" t="str">
            <v>07.08.03</v>
          </cell>
          <cell r="E432">
            <v>4026002</v>
          </cell>
          <cell r="F432" t="str">
            <v>PISOS</v>
          </cell>
          <cell r="G432" t="str">
            <v>R$</v>
          </cell>
          <cell r="H432">
            <v>750000</v>
          </cell>
          <cell r="I432">
            <v>1</v>
          </cell>
          <cell r="J432">
            <v>1</v>
          </cell>
          <cell r="K432">
            <v>1</v>
          </cell>
          <cell r="L432">
            <v>1</v>
          </cell>
          <cell r="M432">
            <v>1.25</v>
          </cell>
          <cell r="N432">
            <v>937500</v>
          </cell>
          <cell r="O432">
            <v>1.25</v>
          </cell>
          <cell r="P432">
            <v>937500</v>
          </cell>
        </row>
        <row r="433">
          <cell r="A433">
            <v>432</v>
          </cell>
          <cell r="B433">
            <v>0</v>
          </cell>
          <cell r="C433" t="str">
            <v>07.08.04</v>
          </cell>
          <cell r="E433">
            <v>4026109</v>
          </cell>
          <cell r="F433" t="str">
            <v>ALVENARIAS</v>
          </cell>
          <cell r="G433" t="str">
            <v>R$</v>
          </cell>
          <cell r="H433">
            <v>150000</v>
          </cell>
          <cell r="I433">
            <v>1</v>
          </cell>
          <cell r="J433">
            <v>1</v>
          </cell>
          <cell r="K433">
            <v>1</v>
          </cell>
          <cell r="L433">
            <v>1</v>
          </cell>
          <cell r="M433">
            <v>1.25</v>
          </cell>
          <cell r="N433">
            <v>187500</v>
          </cell>
          <cell r="O433">
            <v>1.25</v>
          </cell>
          <cell r="P433">
            <v>187500</v>
          </cell>
        </row>
        <row r="434">
          <cell r="A434">
            <v>433</v>
          </cell>
          <cell r="B434">
            <v>0</v>
          </cell>
          <cell r="C434" t="str">
            <v>07.08.05</v>
          </cell>
          <cell r="E434">
            <v>4026206</v>
          </cell>
          <cell r="F434" t="str">
            <v>ESQUADRIAS METALICAS</v>
          </cell>
          <cell r="G434" t="str">
            <v>R$</v>
          </cell>
          <cell r="H434">
            <v>300000</v>
          </cell>
          <cell r="I434">
            <v>1</v>
          </cell>
          <cell r="J434">
            <v>1</v>
          </cell>
          <cell r="K434">
            <v>1</v>
          </cell>
          <cell r="L434">
            <v>1</v>
          </cell>
          <cell r="M434">
            <v>1.25</v>
          </cell>
          <cell r="N434">
            <v>375000</v>
          </cell>
          <cell r="O434">
            <v>1.25</v>
          </cell>
          <cell r="P434">
            <v>375000</v>
          </cell>
        </row>
        <row r="435">
          <cell r="A435">
            <v>434</v>
          </cell>
          <cell r="B435">
            <v>8</v>
          </cell>
          <cell r="E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</row>
        <row r="436">
          <cell r="A436">
            <v>435</v>
          </cell>
          <cell r="B436">
            <v>2</v>
          </cell>
          <cell r="C436" t="str">
            <v>08</v>
          </cell>
          <cell r="E436">
            <v>0</v>
          </cell>
          <cell r="F436" t="str">
            <v>** SUBESTACAO OBRAS CIVIS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</row>
        <row r="437">
          <cell r="A437">
            <v>436</v>
          </cell>
          <cell r="B437">
            <v>4</v>
          </cell>
          <cell r="C437" t="str">
            <v>08.01</v>
          </cell>
          <cell r="E437">
            <v>0</v>
          </cell>
          <cell r="F437" t="str">
            <v>* SE - OBRAS CIVIS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</row>
        <row r="438">
          <cell r="A438">
            <v>437</v>
          </cell>
          <cell r="B438">
            <v>0</v>
          </cell>
          <cell r="C438" t="str">
            <v>08.01.01</v>
          </cell>
          <cell r="E438">
            <v>4026303</v>
          </cell>
          <cell r="F438" t="str">
            <v>SE - COMCRETO ESTRUTURAL FCK= 16MPA</v>
          </cell>
          <cell r="G438" t="str">
            <v>M3</v>
          </cell>
          <cell r="H438">
            <v>2765</v>
          </cell>
          <cell r="I438">
            <v>1</v>
          </cell>
          <cell r="J438">
            <v>1</v>
          </cell>
          <cell r="K438">
            <v>1</v>
          </cell>
          <cell r="L438">
            <v>1</v>
          </cell>
          <cell r="M438">
            <v>116.26</v>
          </cell>
          <cell r="N438">
            <v>321458.90000000002</v>
          </cell>
          <cell r="O438">
            <v>116.26</v>
          </cell>
          <cell r="P438">
            <v>321458.90000000002</v>
          </cell>
        </row>
        <row r="439">
          <cell r="A439">
            <v>438</v>
          </cell>
          <cell r="B439">
            <v>0</v>
          </cell>
          <cell r="C439" t="str">
            <v>08.01.02</v>
          </cell>
          <cell r="E439">
            <v>4026400</v>
          </cell>
          <cell r="F439" t="str">
            <v>SE - CONCRETO ESTRUTURAL FCK=  9MPA</v>
          </cell>
          <cell r="G439" t="str">
            <v>M3</v>
          </cell>
          <cell r="H439">
            <v>180</v>
          </cell>
          <cell r="I439">
            <v>1</v>
          </cell>
          <cell r="J439">
            <v>1</v>
          </cell>
          <cell r="K439">
            <v>1</v>
          </cell>
          <cell r="L439">
            <v>1</v>
          </cell>
          <cell r="M439">
            <v>102.12</v>
          </cell>
          <cell r="N439">
            <v>18381.599999999999</v>
          </cell>
          <cell r="O439">
            <v>102.12</v>
          </cell>
          <cell r="P439">
            <v>18381.599999999999</v>
          </cell>
        </row>
        <row r="440">
          <cell r="A440">
            <v>439</v>
          </cell>
          <cell r="B440">
            <v>0</v>
          </cell>
          <cell r="C440" t="str">
            <v>08.01.03</v>
          </cell>
          <cell r="E440">
            <v>4026507</v>
          </cell>
          <cell r="F440" t="str">
            <v>SE - FORMA PARA CONCRETO</v>
          </cell>
          <cell r="G440" t="str">
            <v>M2</v>
          </cell>
          <cell r="H440">
            <v>8670</v>
          </cell>
          <cell r="I440">
            <v>1</v>
          </cell>
          <cell r="J440">
            <v>1</v>
          </cell>
          <cell r="K440">
            <v>1</v>
          </cell>
          <cell r="L440">
            <v>1</v>
          </cell>
          <cell r="M440">
            <v>55.32</v>
          </cell>
          <cell r="N440">
            <v>479624.4</v>
          </cell>
          <cell r="O440">
            <v>55.32</v>
          </cell>
          <cell r="P440">
            <v>479624.4</v>
          </cell>
        </row>
        <row r="441">
          <cell r="A441">
            <v>440</v>
          </cell>
          <cell r="B441">
            <v>0</v>
          </cell>
          <cell r="C441" t="str">
            <v>08.01.04</v>
          </cell>
          <cell r="E441">
            <v>4026604</v>
          </cell>
          <cell r="F441" t="str">
            <v>SE - ARMADURA PARA CONCRETO</v>
          </cell>
          <cell r="G441" t="str">
            <v>T</v>
          </cell>
          <cell r="H441">
            <v>180</v>
          </cell>
          <cell r="I441">
            <v>1</v>
          </cell>
          <cell r="J441">
            <v>1</v>
          </cell>
          <cell r="K441">
            <v>1</v>
          </cell>
          <cell r="L441">
            <v>1</v>
          </cell>
          <cell r="M441">
            <v>1925.34</v>
          </cell>
          <cell r="N441">
            <v>346561.2</v>
          </cell>
          <cell r="O441">
            <v>1925.34</v>
          </cell>
          <cell r="P441">
            <v>346561.2</v>
          </cell>
        </row>
        <row r="442">
          <cell r="A442">
            <v>441</v>
          </cell>
          <cell r="B442">
            <v>0</v>
          </cell>
          <cell r="C442" t="str">
            <v>08.01.05</v>
          </cell>
          <cell r="E442">
            <v>4026701</v>
          </cell>
          <cell r="F442" t="str">
            <v>SE - ESCAVACAO MECANICA</v>
          </cell>
          <cell r="G442" t="str">
            <v>M3</v>
          </cell>
          <cell r="H442">
            <v>16185</v>
          </cell>
          <cell r="I442">
            <v>1</v>
          </cell>
          <cell r="J442">
            <v>1</v>
          </cell>
          <cell r="K442">
            <v>1</v>
          </cell>
          <cell r="L442">
            <v>1</v>
          </cell>
          <cell r="M442">
            <v>3.18</v>
          </cell>
          <cell r="N442">
            <v>51468.3</v>
          </cell>
          <cell r="O442">
            <v>3.18</v>
          </cell>
          <cell r="P442">
            <v>51468.3</v>
          </cell>
        </row>
        <row r="443">
          <cell r="A443">
            <v>442</v>
          </cell>
          <cell r="B443">
            <v>0</v>
          </cell>
          <cell r="C443" t="str">
            <v>08.01.06</v>
          </cell>
          <cell r="E443">
            <v>4026808</v>
          </cell>
          <cell r="F443" t="str">
            <v>SE - REATERRO COMPACTADO</v>
          </cell>
          <cell r="G443" t="str">
            <v>M3</v>
          </cell>
          <cell r="H443">
            <v>13000</v>
          </cell>
          <cell r="I443">
            <v>1</v>
          </cell>
          <cell r="J443">
            <v>1</v>
          </cell>
          <cell r="K443">
            <v>1</v>
          </cell>
          <cell r="L443">
            <v>1</v>
          </cell>
          <cell r="M443">
            <v>1</v>
          </cell>
          <cell r="N443">
            <v>13000</v>
          </cell>
          <cell r="O443">
            <v>1</v>
          </cell>
          <cell r="P443">
            <v>13000</v>
          </cell>
        </row>
        <row r="444">
          <cell r="A444">
            <v>443</v>
          </cell>
          <cell r="B444">
            <v>8</v>
          </cell>
          <cell r="E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A445">
            <v>444</v>
          </cell>
          <cell r="B445">
            <v>4</v>
          </cell>
          <cell r="C445" t="str">
            <v>08.02</v>
          </cell>
          <cell r="E445">
            <v>0</v>
          </cell>
          <cell r="F445" t="str">
            <v>* SE - DRENAGEM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A446">
            <v>445</v>
          </cell>
          <cell r="B446">
            <v>0</v>
          </cell>
          <cell r="C446" t="str">
            <v>08.02.01</v>
          </cell>
          <cell r="E446">
            <v>4026905</v>
          </cell>
          <cell r="F446" t="str">
            <v>SE - ESCAVACAO MEC DAS VALAS</v>
          </cell>
          <cell r="G446" t="str">
            <v>M3</v>
          </cell>
          <cell r="H446">
            <v>4820</v>
          </cell>
          <cell r="I446">
            <v>1</v>
          </cell>
          <cell r="J446">
            <v>1</v>
          </cell>
          <cell r="K446">
            <v>1</v>
          </cell>
          <cell r="L446">
            <v>1</v>
          </cell>
          <cell r="M446">
            <v>5.67</v>
          </cell>
          <cell r="N446">
            <v>27329.4</v>
          </cell>
          <cell r="O446">
            <v>5.67</v>
          </cell>
          <cell r="P446">
            <v>27329.4</v>
          </cell>
        </row>
        <row r="447">
          <cell r="A447">
            <v>446</v>
          </cell>
          <cell r="B447">
            <v>0</v>
          </cell>
          <cell r="C447" t="str">
            <v>08.02.02</v>
          </cell>
          <cell r="E447">
            <v>4027005</v>
          </cell>
          <cell r="F447" t="str">
            <v>SE - BRITA N. 03 PREENCHIMENTO DAS VALAS</v>
          </cell>
          <cell r="G447" t="str">
            <v>M3</v>
          </cell>
          <cell r="H447">
            <v>3965</v>
          </cell>
          <cell r="I447">
            <v>1</v>
          </cell>
          <cell r="J447">
            <v>1</v>
          </cell>
          <cell r="K447">
            <v>1</v>
          </cell>
          <cell r="L447">
            <v>1</v>
          </cell>
          <cell r="M447">
            <v>10.37</v>
          </cell>
          <cell r="N447">
            <v>41117.050000000003</v>
          </cell>
          <cell r="O447">
            <v>10.37</v>
          </cell>
          <cell r="P447">
            <v>41117.050000000003</v>
          </cell>
        </row>
        <row r="448">
          <cell r="A448">
            <v>447</v>
          </cell>
          <cell r="B448">
            <v>0</v>
          </cell>
          <cell r="C448" t="str">
            <v>08.02.03</v>
          </cell>
          <cell r="E448">
            <v>4027102</v>
          </cell>
          <cell r="F448" t="str">
            <v>SE - CARGA E TRANSPORTE DE MAT EXCEDENTE</v>
          </cell>
          <cell r="G448" t="str">
            <v>M3</v>
          </cell>
          <cell r="H448">
            <v>860</v>
          </cell>
          <cell r="I448">
            <v>1</v>
          </cell>
          <cell r="J448">
            <v>1</v>
          </cell>
          <cell r="K448">
            <v>1</v>
          </cell>
          <cell r="L448">
            <v>1</v>
          </cell>
          <cell r="M448">
            <v>2.83</v>
          </cell>
          <cell r="N448">
            <v>2433.8000000000002</v>
          </cell>
          <cell r="O448">
            <v>2.83</v>
          </cell>
          <cell r="P448">
            <v>2433.8000000000002</v>
          </cell>
        </row>
        <row r="449">
          <cell r="A449">
            <v>448</v>
          </cell>
          <cell r="B449">
            <v>0</v>
          </cell>
          <cell r="C449" t="str">
            <v>08.02.04</v>
          </cell>
          <cell r="E449">
            <v>4027209</v>
          </cell>
          <cell r="F449" t="str">
            <v>SE - FORNEC E ASSENT TUBO PVC 0,10M</v>
          </cell>
          <cell r="G449" t="str">
            <v>ML</v>
          </cell>
          <cell r="H449">
            <v>110</v>
          </cell>
          <cell r="I449">
            <v>1</v>
          </cell>
          <cell r="J449">
            <v>1</v>
          </cell>
          <cell r="K449">
            <v>1</v>
          </cell>
          <cell r="L449">
            <v>1</v>
          </cell>
          <cell r="M449">
            <v>2.21</v>
          </cell>
          <cell r="N449">
            <v>243.1</v>
          </cell>
          <cell r="O449">
            <v>2.21</v>
          </cell>
          <cell r="P449">
            <v>243.1</v>
          </cell>
        </row>
        <row r="450">
          <cell r="A450">
            <v>449</v>
          </cell>
          <cell r="B450">
            <v>0</v>
          </cell>
          <cell r="C450" t="str">
            <v>08.02.05</v>
          </cell>
          <cell r="E450">
            <v>4027306</v>
          </cell>
          <cell r="F450" t="str">
            <v>SE - FORNEC E ASSENT TUBO CONC SIMPLES D=0.20M</v>
          </cell>
          <cell r="G450" t="str">
            <v>ML</v>
          </cell>
          <cell r="H450">
            <v>175</v>
          </cell>
          <cell r="I450">
            <v>1</v>
          </cell>
          <cell r="J450">
            <v>1</v>
          </cell>
          <cell r="K450">
            <v>1</v>
          </cell>
          <cell r="L450">
            <v>1</v>
          </cell>
          <cell r="M450">
            <v>93.15</v>
          </cell>
          <cell r="N450">
            <v>16301.25</v>
          </cell>
          <cell r="O450">
            <v>93.15</v>
          </cell>
          <cell r="P450">
            <v>16301.25</v>
          </cell>
        </row>
        <row r="451">
          <cell r="A451">
            <v>450</v>
          </cell>
          <cell r="B451">
            <v>0</v>
          </cell>
          <cell r="C451" t="str">
            <v>08.02.06</v>
          </cell>
          <cell r="E451">
            <v>4027403</v>
          </cell>
          <cell r="F451" t="str">
            <v>SE - FORNEC E ASSENT TUBO CONC POROSO D=0.20M</v>
          </cell>
          <cell r="G451" t="str">
            <v>ML</v>
          </cell>
          <cell r="H451">
            <v>400</v>
          </cell>
          <cell r="I451">
            <v>1</v>
          </cell>
          <cell r="J451">
            <v>1</v>
          </cell>
          <cell r="K451">
            <v>1</v>
          </cell>
          <cell r="L451">
            <v>1</v>
          </cell>
          <cell r="M451">
            <v>93.65</v>
          </cell>
          <cell r="N451">
            <v>37460</v>
          </cell>
          <cell r="O451">
            <v>93.65</v>
          </cell>
          <cell r="P451">
            <v>37460</v>
          </cell>
        </row>
        <row r="452">
          <cell r="A452">
            <v>451</v>
          </cell>
          <cell r="B452">
            <v>0</v>
          </cell>
          <cell r="C452" t="str">
            <v>08.02.07</v>
          </cell>
          <cell r="E452">
            <v>4027500</v>
          </cell>
          <cell r="F452" t="str">
            <v>SE - FORNEC E ASSENT TUBO CONC POROSO D=0.30M</v>
          </cell>
          <cell r="G452" t="str">
            <v>ML</v>
          </cell>
          <cell r="H452">
            <v>1800</v>
          </cell>
          <cell r="I452">
            <v>1</v>
          </cell>
          <cell r="J452">
            <v>1</v>
          </cell>
          <cell r="K452">
            <v>1</v>
          </cell>
          <cell r="L452">
            <v>1</v>
          </cell>
          <cell r="M452">
            <v>122.89</v>
          </cell>
          <cell r="N452">
            <v>221202</v>
          </cell>
          <cell r="O452">
            <v>122.89</v>
          </cell>
          <cell r="P452">
            <v>221202</v>
          </cell>
        </row>
        <row r="453">
          <cell r="A453">
            <v>452</v>
          </cell>
          <cell r="B453">
            <v>0</v>
          </cell>
          <cell r="C453" t="str">
            <v>08.02.08</v>
          </cell>
          <cell r="E453">
            <v>4027607</v>
          </cell>
          <cell r="F453" t="str">
            <v>SE - FORNEC E ASSENT TUBO CONC ARMADO CA2 D=0.40M</v>
          </cell>
          <cell r="G453" t="str">
            <v>ML</v>
          </cell>
          <cell r="H453">
            <v>185</v>
          </cell>
          <cell r="I453">
            <v>1</v>
          </cell>
          <cell r="J453">
            <v>1</v>
          </cell>
          <cell r="K453">
            <v>1</v>
          </cell>
          <cell r="L453">
            <v>1</v>
          </cell>
          <cell r="M453">
            <v>108.6</v>
          </cell>
          <cell r="N453">
            <v>20091</v>
          </cell>
          <cell r="O453">
            <v>108.6</v>
          </cell>
          <cell r="P453">
            <v>20091</v>
          </cell>
        </row>
        <row r="454">
          <cell r="A454">
            <v>453</v>
          </cell>
          <cell r="B454">
            <v>0</v>
          </cell>
          <cell r="C454" t="str">
            <v>08.02.09</v>
          </cell>
          <cell r="E454">
            <v>4027704</v>
          </cell>
          <cell r="F454" t="str">
            <v>SE - FORNEC E ASSENT TUBO CONC ARMADO CA2 D=0.60M</v>
          </cell>
          <cell r="G454" t="str">
            <v>ML</v>
          </cell>
          <cell r="H454">
            <v>620</v>
          </cell>
          <cell r="I454">
            <v>1</v>
          </cell>
          <cell r="J454">
            <v>1</v>
          </cell>
          <cell r="K454">
            <v>1</v>
          </cell>
          <cell r="L454">
            <v>1</v>
          </cell>
          <cell r="M454">
            <v>298.29000000000002</v>
          </cell>
          <cell r="N454">
            <v>184939.8</v>
          </cell>
          <cell r="O454">
            <v>298.29000000000002</v>
          </cell>
          <cell r="P454">
            <v>184939.8</v>
          </cell>
        </row>
        <row r="455">
          <cell r="A455">
            <v>454</v>
          </cell>
          <cell r="B455">
            <v>0</v>
          </cell>
          <cell r="C455" t="str">
            <v>08.02.10</v>
          </cell>
          <cell r="E455">
            <v>4027801</v>
          </cell>
          <cell r="F455" t="str">
            <v>SE - FORNEC E ASSENT TUBO CONC ARMADO CA2 D=0.80M</v>
          </cell>
          <cell r="G455" t="str">
            <v>ML</v>
          </cell>
          <cell r="H455">
            <v>195</v>
          </cell>
          <cell r="I455">
            <v>1</v>
          </cell>
          <cell r="J455">
            <v>1</v>
          </cell>
          <cell r="K455">
            <v>1</v>
          </cell>
          <cell r="L455">
            <v>1</v>
          </cell>
          <cell r="M455">
            <v>232.29</v>
          </cell>
          <cell r="N455">
            <v>45296.55</v>
          </cell>
          <cell r="O455">
            <v>232.29</v>
          </cell>
          <cell r="P455">
            <v>45296.55</v>
          </cell>
        </row>
        <row r="456">
          <cell r="A456">
            <v>455</v>
          </cell>
          <cell r="B456">
            <v>0</v>
          </cell>
          <cell r="C456" t="str">
            <v>08.02.11</v>
          </cell>
          <cell r="E456">
            <v>4027908</v>
          </cell>
          <cell r="F456" t="str">
            <v>SE - BOCA DE LOBO COM CANTONEIRA, QUADRO E GRELHA</v>
          </cell>
          <cell r="G456" t="str">
            <v>UN</v>
          </cell>
          <cell r="H456">
            <v>36</v>
          </cell>
          <cell r="I456">
            <v>1</v>
          </cell>
          <cell r="J456">
            <v>1</v>
          </cell>
          <cell r="K456">
            <v>1</v>
          </cell>
          <cell r="L456">
            <v>1</v>
          </cell>
          <cell r="M456">
            <v>1865.19</v>
          </cell>
          <cell r="N456">
            <v>67146.84</v>
          </cell>
          <cell r="O456">
            <v>1865.19</v>
          </cell>
          <cell r="P456">
            <v>67146.84</v>
          </cell>
        </row>
        <row r="457">
          <cell r="A457">
            <v>456</v>
          </cell>
          <cell r="B457">
            <v>0</v>
          </cell>
          <cell r="C457" t="str">
            <v>08.02.12</v>
          </cell>
          <cell r="E457">
            <v>4028008</v>
          </cell>
          <cell r="F457" t="str">
            <v>SE - BUEIRO SIMPLES TUB CONC (ABA SAIDA) P/ TUBO 0.80M</v>
          </cell>
          <cell r="G457" t="str">
            <v>UN</v>
          </cell>
          <cell r="H457">
            <v>2</v>
          </cell>
          <cell r="I457">
            <v>1</v>
          </cell>
          <cell r="J457">
            <v>1</v>
          </cell>
          <cell r="K457">
            <v>1</v>
          </cell>
          <cell r="L457">
            <v>1</v>
          </cell>
          <cell r="M457">
            <v>864.92</v>
          </cell>
          <cell r="N457">
            <v>1729.84</v>
          </cell>
          <cell r="O457">
            <v>864.92</v>
          </cell>
          <cell r="P457">
            <v>1729.84</v>
          </cell>
        </row>
        <row r="458">
          <cell r="A458">
            <v>457</v>
          </cell>
          <cell r="B458">
            <v>0</v>
          </cell>
          <cell r="C458" t="str">
            <v>08.02.13</v>
          </cell>
          <cell r="E458">
            <v>4028105</v>
          </cell>
          <cell r="F458" t="str">
            <v>SE - MANTA POLIESTER</v>
          </cell>
          <cell r="G458" t="str">
            <v>M2</v>
          </cell>
          <cell r="H458">
            <v>8570</v>
          </cell>
          <cell r="I458">
            <v>1</v>
          </cell>
          <cell r="J458">
            <v>1</v>
          </cell>
          <cell r="K458">
            <v>1</v>
          </cell>
          <cell r="L458">
            <v>1</v>
          </cell>
          <cell r="M458">
            <v>4.91</v>
          </cell>
          <cell r="N458">
            <v>42078.7</v>
          </cell>
          <cell r="O458">
            <v>4.91</v>
          </cell>
          <cell r="P458">
            <v>42078.7</v>
          </cell>
        </row>
        <row r="459">
          <cell r="A459">
            <v>458</v>
          </cell>
          <cell r="B459">
            <v>8</v>
          </cell>
          <cell r="E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</row>
        <row r="460">
          <cell r="A460">
            <v>459</v>
          </cell>
          <cell r="B460">
            <v>4</v>
          </cell>
          <cell r="C460" t="str">
            <v>08.03</v>
          </cell>
          <cell r="E460">
            <v>0</v>
          </cell>
          <cell r="F460" t="str">
            <v>* SE - CONSTRUCAO DE ATERRO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</row>
        <row r="461">
          <cell r="A461">
            <v>460</v>
          </cell>
          <cell r="B461">
            <v>0</v>
          </cell>
          <cell r="C461" t="str">
            <v>08.03.01</v>
          </cell>
          <cell r="E461">
            <v>4028202</v>
          </cell>
          <cell r="F461" t="str">
            <v>SUBESTACAO - SOLO COMPACTADO</v>
          </cell>
          <cell r="G461" t="str">
            <v>M3</v>
          </cell>
          <cell r="H461">
            <v>0</v>
          </cell>
          <cell r="I461">
            <v>1</v>
          </cell>
          <cell r="J461">
            <v>1</v>
          </cell>
          <cell r="K461">
            <v>1</v>
          </cell>
          <cell r="L461">
            <v>1</v>
          </cell>
          <cell r="M461">
            <v>1.1599999999999999</v>
          </cell>
          <cell r="N461">
            <v>0</v>
          </cell>
          <cell r="O461">
            <v>1.1599999999999999</v>
          </cell>
          <cell r="P461">
            <v>0</v>
          </cell>
        </row>
        <row r="462">
          <cell r="A462">
            <v>461</v>
          </cell>
          <cell r="B462">
            <v>0</v>
          </cell>
          <cell r="C462" t="str">
            <v>08.03.02</v>
          </cell>
          <cell r="E462">
            <v>4028309</v>
          </cell>
          <cell r="F462" t="str">
            <v>SUBESTACAO - ENROCAMENTO COMPACTADO</v>
          </cell>
          <cell r="G462" t="str">
            <v>M3</v>
          </cell>
          <cell r="H462">
            <v>660000</v>
          </cell>
          <cell r="I462">
            <v>1</v>
          </cell>
          <cell r="J462">
            <v>1</v>
          </cell>
          <cell r="K462">
            <v>1</v>
          </cell>
          <cell r="L462">
            <v>1</v>
          </cell>
          <cell r="M462">
            <v>0.67</v>
          </cell>
          <cell r="N462">
            <v>442200</v>
          </cell>
          <cell r="O462">
            <v>0.67</v>
          </cell>
          <cell r="P462">
            <v>442200</v>
          </cell>
        </row>
        <row r="463">
          <cell r="A463">
            <v>462</v>
          </cell>
          <cell r="B463">
            <v>0</v>
          </cell>
          <cell r="C463" t="str">
            <v>08.03.03</v>
          </cell>
          <cell r="E463">
            <v>4028406</v>
          </cell>
          <cell r="F463" t="str">
            <v>SUBESTACAO - PROTECAO TALUDE (GRAMA)</v>
          </cell>
          <cell r="G463" t="str">
            <v>M2</v>
          </cell>
          <cell r="H463">
            <v>19300</v>
          </cell>
          <cell r="I463">
            <v>1</v>
          </cell>
          <cell r="J463">
            <v>1</v>
          </cell>
          <cell r="K463">
            <v>1</v>
          </cell>
          <cell r="L463">
            <v>1</v>
          </cell>
          <cell r="M463">
            <v>6.08</v>
          </cell>
          <cell r="N463">
            <v>117344</v>
          </cell>
          <cell r="O463">
            <v>6.08</v>
          </cell>
          <cell r="P463">
            <v>117344</v>
          </cell>
        </row>
        <row r="464">
          <cell r="A464">
            <v>463</v>
          </cell>
          <cell r="B464">
            <v>0</v>
          </cell>
          <cell r="C464" t="str">
            <v>08.03.04</v>
          </cell>
          <cell r="E464">
            <v>4028503</v>
          </cell>
          <cell r="F464" t="str">
            <v>SUBESTACAO - BRITA N. 2 PARA O PATIO</v>
          </cell>
          <cell r="G464" t="str">
            <v>M3</v>
          </cell>
          <cell r="H464">
            <v>4200</v>
          </cell>
          <cell r="I464">
            <v>1</v>
          </cell>
          <cell r="J464">
            <v>1</v>
          </cell>
          <cell r="K464">
            <v>1</v>
          </cell>
          <cell r="L464">
            <v>1</v>
          </cell>
          <cell r="M464">
            <v>4.68</v>
          </cell>
          <cell r="N464">
            <v>19656</v>
          </cell>
          <cell r="O464">
            <v>4.68</v>
          </cell>
          <cell r="P464">
            <v>19656</v>
          </cell>
        </row>
        <row r="465">
          <cell r="A465">
            <v>464</v>
          </cell>
          <cell r="B465">
            <v>8</v>
          </cell>
          <cell r="E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</row>
        <row r="466">
          <cell r="A466">
            <v>465</v>
          </cell>
          <cell r="B466">
            <v>2</v>
          </cell>
          <cell r="C466" t="str">
            <v>09</v>
          </cell>
          <cell r="E466">
            <v>0</v>
          </cell>
          <cell r="F466" t="str">
            <v>** INSTRUMENTACAO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A467">
            <v>466</v>
          </cell>
          <cell r="B467">
            <v>4</v>
          </cell>
          <cell r="C467" t="str">
            <v>09.01</v>
          </cell>
          <cell r="E467">
            <v>0</v>
          </cell>
          <cell r="F467" t="str">
            <v>* INSTRUMENTACAO NAS DIVERSAS ESTRUTURAS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A468">
            <v>467</v>
          </cell>
          <cell r="B468">
            <v>0</v>
          </cell>
          <cell r="C468" t="str">
            <v>09.01.01</v>
          </cell>
          <cell r="E468">
            <v>4028600</v>
          </cell>
          <cell r="F468" t="str">
            <v>AREA DE MONTAGEM</v>
          </cell>
          <cell r="G468" t="str">
            <v>R$</v>
          </cell>
          <cell r="H468">
            <v>5000</v>
          </cell>
          <cell r="I468">
            <v>1</v>
          </cell>
          <cell r="J468">
            <v>1</v>
          </cell>
          <cell r="K468">
            <v>1</v>
          </cell>
          <cell r="L468">
            <v>1</v>
          </cell>
          <cell r="M468">
            <v>1</v>
          </cell>
          <cell r="N468">
            <v>5000</v>
          </cell>
          <cell r="O468">
            <v>1</v>
          </cell>
          <cell r="P468">
            <v>5000</v>
          </cell>
        </row>
        <row r="469">
          <cell r="A469">
            <v>468</v>
          </cell>
          <cell r="B469">
            <v>0</v>
          </cell>
          <cell r="C469" t="str">
            <v>09.01.02</v>
          </cell>
          <cell r="E469">
            <v>4028707</v>
          </cell>
          <cell r="F469" t="str">
            <v>TOMADA D AGUA</v>
          </cell>
          <cell r="G469" t="str">
            <v>R$</v>
          </cell>
          <cell r="H469">
            <v>115000</v>
          </cell>
          <cell r="I469">
            <v>1</v>
          </cell>
          <cell r="J469">
            <v>1</v>
          </cell>
          <cell r="K469">
            <v>1</v>
          </cell>
          <cell r="L469">
            <v>1</v>
          </cell>
          <cell r="M469">
            <v>1</v>
          </cell>
          <cell r="N469">
            <v>115000</v>
          </cell>
          <cell r="O469">
            <v>1</v>
          </cell>
          <cell r="P469">
            <v>115000</v>
          </cell>
        </row>
        <row r="470">
          <cell r="A470">
            <v>469</v>
          </cell>
          <cell r="B470">
            <v>0</v>
          </cell>
          <cell r="C470" t="str">
            <v>09.01.03</v>
          </cell>
          <cell r="E470">
            <v>4028804</v>
          </cell>
          <cell r="F470" t="str">
            <v>CASA DE FORCA</v>
          </cell>
          <cell r="G470" t="str">
            <v>R$</v>
          </cell>
          <cell r="H470">
            <v>35000</v>
          </cell>
          <cell r="I470">
            <v>1</v>
          </cell>
          <cell r="J470">
            <v>1</v>
          </cell>
          <cell r="K470">
            <v>1</v>
          </cell>
          <cell r="L470">
            <v>1</v>
          </cell>
          <cell r="M470">
            <v>1</v>
          </cell>
          <cell r="N470">
            <v>35000</v>
          </cell>
          <cell r="O470">
            <v>1</v>
          </cell>
          <cell r="P470">
            <v>35000</v>
          </cell>
        </row>
        <row r="471">
          <cell r="A471">
            <v>470</v>
          </cell>
          <cell r="B471">
            <v>0</v>
          </cell>
          <cell r="C471" t="str">
            <v>09.01.04</v>
          </cell>
          <cell r="E471">
            <v>4028901</v>
          </cell>
          <cell r="F471" t="str">
            <v>BARRAGEM CCR</v>
          </cell>
          <cell r="G471" t="str">
            <v>R$</v>
          </cell>
          <cell r="H471">
            <v>245000</v>
          </cell>
          <cell r="I471">
            <v>1</v>
          </cell>
          <cell r="J471">
            <v>1</v>
          </cell>
          <cell r="K471">
            <v>1</v>
          </cell>
          <cell r="L471">
            <v>1</v>
          </cell>
          <cell r="M471">
            <v>1</v>
          </cell>
          <cell r="N471">
            <v>245000</v>
          </cell>
          <cell r="O471">
            <v>1</v>
          </cell>
          <cell r="P471">
            <v>245000</v>
          </cell>
        </row>
        <row r="472">
          <cell r="A472">
            <v>471</v>
          </cell>
          <cell r="B472">
            <v>0</v>
          </cell>
          <cell r="C472" t="str">
            <v>09.01.05</v>
          </cell>
          <cell r="E472">
            <v>4029001</v>
          </cell>
          <cell r="F472" t="str">
            <v>VERTEDOURO</v>
          </cell>
          <cell r="G472" t="str">
            <v>R$</v>
          </cell>
          <cell r="H472">
            <v>65000</v>
          </cell>
          <cell r="I472">
            <v>1</v>
          </cell>
          <cell r="J472">
            <v>1</v>
          </cell>
          <cell r="K472">
            <v>1</v>
          </cell>
          <cell r="L472">
            <v>1</v>
          </cell>
          <cell r="M472">
            <v>1</v>
          </cell>
          <cell r="N472">
            <v>65000</v>
          </cell>
          <cell r="O472">
            <v>1</v>
          </cell>
          <cell r="P472">
            <v>65000</v>
          </cell>
        </row>
        <row r="473">
          <cell r="A473">
            <v>472</v>
          </cell>
          <cell r="B473">
            <v>0</v>
          </cell>
          <cell r="C473" t="str">
            <v>09.01.06</v>
          </cell>
          <cell r="E473">
            <v>4029108</v>
          </cell>
          <cell r="F473" t="str">
            <v>INSTRUMENTACAO - DIVERSOS</v>
          </cell>
          <cell r="G473" t="str">
            <v>R$</v>
          </cell>
          <cell r="H473">
            <v>280000</v>
          </cell>
          <cell r="I473">
            <v>1</v>
          </cell>
          <cell r="J473">
            <v>1</v>
          </cell>
          <cell r="K473">
            <v>1</v>
          </cell>
          <cell r="L473">
            <v>1</v>
          </cell>
          <cell r="M473">
            <v>1</v>
          </cell>
          <cell r="N473">
            <v>280000</v>
          </cell>
          <cell r="O473">
            <v>1</v>
          </cell>
          <cell r="P473">
            <v>280000</v>
          </cell>
        </row>
        <row r="474">
          <cell r="A474">
            <v>473</v>
          </cell>
          <cell r="B474">
            <v>8</v>
          </cell>
          <cell r="E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474</v>
          </cell>
          <cell r="B475">
            <v>2</v>
          </cell>
          <cell r="C475" t="str">
            <v>10</v>
          </cell>
          <cell r="E475">
            <v>0</v>
          </cell>
          <cell r="F475" t="str">
            <v>** ESCADA DE PEIXE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</row>
        <row r="476">
          <cell r="A476">
            <v>475</v>
          </cell>
          <cell r="B476">
            <v>4</v>
          </cell>
          <cell r="C476" t="str">
            <v>10.01</v>
          </cell>
          <cell r="E476">
            <v>0</v>
          </cell>
          <cell r="F476" t="str">
            <v>* OBRAS CIVIS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A477">
            <v>476</v>
          </cell>
          <cell r="B477">
            <v>0</v>
          </cell>
          <cell r="C477" t="str">
            <v>10.01.01</v>
          </cell>
          <cell r="E477">
            <v>4030005</v>
          </cell>
          <cell r="F477" t="str">
            <v>EP - ESCAVACAO EM ROCHA</v>
          </cell>
          <cell r="G477" t="str">
            <v>M3</v>
          </cell>
          <cell r="H477">
            <v>0</v>
          </cell>
          <cell r="I477">
            <v>1</v>
          </cell>
          <cell r="J477">
            <v>1</v>
          </cell>
          <cell r="K477">
            <v>1</v>
          </cell>
          <cell r="L477">
            <v>1</v>
          </cell>
          <cell r="M477">
            <v>9.09</v>
          </cell>
          <cell r="N477">
            <v>0</v>
          </cell>
          <cell r="O477">
            <v>9.09</v>
          </cell>
          <cell r="P477">
            <v>0</v>
          </cell>
        </row>
        <row r="478">
          <cell r="A478">
            <v>477</v>
          </cell>
          <cell r="B478">
            <v>0</v>
          </cell>
          <cell r="C478" t="str">
            <v>10.01.02</v>
          </cell>
          <cell r="E478">
            <v>4030102</v>
          </cell>
          <cell r="F478" t="str">
            <v>EP - CONCRETO</v>
          </cell>
          <cell r="G478" t="str">
            <v>M3</v>
          </cell>
          <cell r="H478">
            <v>3500</v>
          </cell>
          <cell r="I478">
            <v>1</v>
          </cell>
          <cell r="J478">
            <v>1</v>
          </cell>
          <cell r="K478">
            <v>1</v>
          </cell>
          <cell r="L478">
            <v>1</v>
          </cell>
          <cell r="M478">
            <v>126.41</v>
          </cell>
          <cell r="N478">
            <v>442435</v>
          </cell>
          <cell r="O478">
            <v>126.41</v>
          </cell>
          <cell r="P478">
            <v>442435</v>
          </cell>
        </row>
        <row r="479">
          <cell r="A479">
            <v>478</v>
          </cell>
          <cell r="B479">
            <v>0</v>
          </cell>
          <cell r="C479" t="str">
            <v>10.01.03</v>
          </cell>
          <cell r="E479">
            <v>4030209</v>
          </cell>
          <cell r="F479" t="str">
            <v>EP - CONCRETO PRE MOLDADO</v>
          </cell>
          <cell r="G479" t="str">
            <v>M3</v>
          </cell>
          <cell r="H479">
            <v>0</v>
          </cell>
          <cell r="I479">
            <v>1</v>
          </cell>
          <cell r="J479">
            <v>1</v>
          </cell>
          <cell r="K479">
            <v>1</v>
          </cell>
          <cell r="L479">
            <v>1</v>
          </cell>
          <cell r="M479">
            <v>353.54</v>
          </cell>
          <cell r="N479">
            <v>0</v>
          </cell>
          <cell r="O479">
            <v>353.54</v>
          </cell>
          <cell r="P479">
            <v>0</v>
          </cell>
        </row>
        <row r="480">
          <cell r="A480">
            <v>479</v>
          </cell>
          <cell r="B480">
            <v>0</v>
          </cell>
          <cell r="C480" t="str">
            <v>10.01.04</v>
          </cell>
          <cell r="E480">
            <v>4030306</v>
          </cell>
          <cell r="F480" t="str">
            <v>EP - FORMAS PARA CONCRETO</v>
          </cell>
          <cell r="G480" t="str">
            <v>M2</v>
          </cell>
          <cell r="H480">
            <v>4900</v>
          </cell>
          <cell r="I480">
            <v>1</v>
          </cell>
          <cell r="J480">
            <v>1</v>
          </cell>
          <cell r="K480">
            <v>1</v>
          </cell>
          <cell r="L480">
            <v>1</v>
          </cell>
          <cell r="M480">
            <v>41.98</v>
          </cell>
          <cell r="N480">
            <v>205702</v>
          </cell>
          <cell r="O480">
            <v>41.98</v>
          </cell>
          <cell r="P480">
            <v>205702</v>
          </cell>
        </row>
        <row r="481">
          <cell r="A481">
            <v>480</v>
          </cell>
          <cell r="B481">
            <v>0</v>
          </cell>
          <cell r="C481" t="str">
            <v>10.01.05</v>
          </cell>
          <cell r="E481">
            <v>4030403</v>
          </cell>
          <cell r="F481" t="str">
            <v>EP - CIMBRAMENTO</v>
          </cell>
          <cell r="G481" t="str">
            <v>M3</v>
          </cell>
          <cell r="H481">
            <v>0</v>
          </cell>
          <cell r="I481">
            <v>1</v>
          </cell>
          <cell r="J481">
            <v>1</v>
          </cell>
          <cell r="K481">
            <v>1</v>
          </cell>
          <cell r="L481">
            <v>1</v>
          </cell>
          <cell r="M481">
            <v>30.14</v>
          </cell>
          <cell r="N481">
            <v>0</v>
          </cell>
          <cell r="O481">
            <v>30.14</v>
          </cell>
          <cell r="P481">
            <v>0</v>
          </cell>
        </row>
        <row r="482">
          <cell r="A482">
            <v>481</v>
          </cell>
          <cell r="B482">
            <v>0</v>
          </cell>
          <cell r="C482" t="str">
            <v>10.01.06</v>
          </cell>
          <cell r="E482">
            <v>4030500</v>
          </cell>
          <cell r="F482" t="str">
            <v>EP - ARMADURA</v>
          </cell>
          <cell r="G482" t="str">
            <v>T</v>
          </cell>
          <cell r="H482">
            <v>175</v>
          </cell>
          <cell r="I482">
            <v>1</v>
          </cell>
          <cell r="J482">
            <v>1</v>
          </cell>
          <cell r="K482">
            <v>1</v>
          </cell>
          <cell r="L482">
            <v>1</v>
          </cell>
          <cell r="M482">
            <v>3508.13</v>
          </cell>
          <cell r="N482">
            <v>613922.75</v>
          </cell>
          <cell r="O482">
            <v>3508.13</v>
          </cell>
          <cell r="P482">
            <v>613922.75</v>
          </cell>
        </row>
        <row r="483">
          <cell r="A483">
            <v>482</v>
          </cell>
          <cell r="B483">
            <v>0</v>
          </cell>
          <cell r="C483" t="str">
            <v>10.01.07</v>
          </cell>
          <cell r="E483">
            <v>4030607</v>
          </cell>
          <cell r="F483" t="str">
            <v>EP - FORNEC. E INST. JUNTA 0-22</v>
          </cell>
          <cell r="G483" t="str">
            <v>M</v>
          </cell>
          <cell r="H483">
            <v>0</v>
          </cell>
          <cell r="I483">
            <v>1</v>
          </cell>
          <cell r="J483">
            <v>1</v>
          </cell>
          <cell r="K483">
            <v>1</v>
          </cell>
          <cell r="L483">
            <v>1</v>
          </cell>
          <cell r="M483">
            <v>58.3</v>
          </cell>
          <cell r="N483">
            <v>0</v>
          </cell>
          <cell r="O483">
            <v>58.3</v>
          </cell>
          <cell r="P483">
            <v>0</v>
          </cell>
        </row>
        <row r="484">
          <cell r="A484">
            <v>483</v>
          </cell>
          <cell r="B484">
            <v>0</v>
          </cell>
          <cell r="C484" t="str">
            <v>10.01.08</v>
          </cell>
          <cell r="E484">
            <v>4030704</v>
          </cell>
          <cell r="F484" t="str">
            <v>HIDROMECANICOS PARA ESCADA DE PEIXE</v>
          </cell>
          <cell r="G484" t="str">
            <v>VB</v>
          </cell>
          <cell r="H484">
            <v>0</v>
          </cell>
          <cell r="I484">
            <v>1</v>
          </cell>
          <cell r="J484">
            <v>1</v>
          </cell>
          <cell r="K484">
            <v>1</v>
          </cell>
          <cell r="L484">
            <v>1</v>
          </cell>
          <cell r="M484">
            <v>1</v>
          </cell>
          <cell r="N484">
            <v>0</v>
          </cell>
          <cell r="O484">
            <v>1</v>
          </cell>
          <cell r="P484">
            <v>0</v>
          </cell>
        </row>
        <row r="485">
          <cell r="A485">
            <v>484</v>
          </cell>
          <cell r="B485">
            <v>8</v>
          </cell>
          <cell r="E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485</v>
          </cell>
          <cell r="B486">
            <v>2</v>
          </cell>
          <cell r="C486" t="str">
            <v>11</v>
          </cell>
          <cell r="E486">
            <v>0</v>
          </cell>
          <cell r="F486" t="str">
            <v>** OFICINAS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</row>
        <row r="487">
          <cell r="A487">
            <v>486</v>
          </cell>
          <cell r="B487">
            <v>0</v>
          </cell>
          <cell r="C487" t="str">
            <v>11.01</v>
          </cell>
          <cell r="E487">
            <v>4030801</v>
          </cell>
          <cell r="F487" t="str">
            <v>OFICINA LUBRIFICACAO/BORRACHARIA</v>
          </cell>
          <cell r="G487" t="str">
            <v>GL</v>
          </cell>
          <cell r="H487">
            <v>1</v>
          </cell>
          <cell r="I487">
            <v>1</v>
          </cell>
          <cell r="J487">
            <v>1</v>
          </cell>
          <cell r="K487">
            <v>1</v>
          </cell>
          <cell r="L487">
            <v>1</v>
          </cell>
          <cell r="M487">
            <v>4396006</v>
          </cell>
          <cell r="N487">
            <v>4396006</v>
          </cell>
          <cell r="O487">
            <v>4396006</v>
          </cell>
          <cell r="P487">
            <v>4396006</v>
          </cell>
        </row>
        <row r="488">
          <cell r="A488">
            <v>487</v>
          </cell>
          <cell r="B488">
            <v>0</v>
          </cell>
          <cell r="C488" t="str">
            <v>11.02</v>
          </cell>
          <cell r="E488">
            <v>4030908</v>
          </cell>
          <cell r="F488" t="str">
            <v>OFICINA MECANICA</v>
          </cell>
          <cell r="G488" t="str">
            <v>GL</v>
          </cell>
          <cell r="H488">
            <v>1</v>
          </cell>
          <cell r="I488">
            <v>1</v>
          </cell>
          <cell r="J488">
            <v>1</v>
          </cell>
          <cell r="K488">
            <v>1</v>
          </cell>
          <cell r="L488">
            <v>1</v>
          </cell>
          <cell r="M488">
            <v>3917696.8</v>
          </cell>
          <cell r="N488">
            <v>3917696.8</v>
          </cell>
          <cell r="O488">
            <v>3917696.8</v>
          </cell>
          <cell r="P488">
            <v>3917696.8</v>
          </cell>
        </row>
        <row r="489">
          <cell r="A489">
            <v>488</v>
          </cell>
          <cell r="B489">
            <v>0</v>
          </cell>
          <cell r="C489" t="str">
            <v>11.03</v>
          </cell>
          <cell r="E489">
            <v>4031008</v>
          </cell>
          <cell r="F489" t="str">
            <v>OFICINA INDUSTRIAL</v>
          </cell>
          <cell r="G489" t="str">
            <v>GL</v>
          </cell>
          <cell r="H489">
            <v>1</v>
          </cell>
          <cell r="I489">
            <v>1</v>
          </cell>
          <cell r="J489">
            <v>1</v>
          </cell>
          <cell r="K489">
            <v>1</v>
          </cell>
          <cell r="L489">
            <v>1</v>
          </cell>
          <cell r="M489">
            <v>1437871.9</v>
          </cell>
          <cell r="N489">
            <v>1437871.9</v>
          </cell>
          <cell r="O489">
            <v>1437871.9</v>
          </cell>
          <cell r="P489">
            <v>1437871.9</v>
          </cell>
        </row>
        <row r="490">
          <cell r="A490">
            <v>489</v>
          </cell>
          <cell r="B490">
            <v>8</v>
          </cell>
          <cell r="E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488</v>
          </cell>
          <cell r="B491">
            <v>0</v>
          </cell>
          <cell r="C491" t="str">
            <v>10.01.05</v>
          </cell>
          <cell r="E491">
            <v>4030403</v>
          </cell>
          <cell r="F491" t="str">
            <v>EP - CIMBRAMENTO</v>
          </cell>
          <cell r="G491" t="str">
            <v>M3</v>
          </cell>
          <cell r="H491">
            <v>1342</v>
          </cell>
          <cell r="I491">
            <v>1</v>
          </cell>
          <cell r="J491">
            <v>1</v>
          </cell>
          <cell r="K491">
            <v>1</v>
          </cell>
          <cell r="L491">
            <v>1</v>
          </cell>
          <cell r="M491">
            <v>27.41</v>
          </cell>
          <cell r="N491">
            <v>36784.22</v>
          </cell>
          <cell r="O491">
            <v>27.41</v>
          </cell>
          <cell r="P491">
            <v>36784.22</v>
          </cell>
        </row>
        <row r="492">
          <cell r="A492">
            <v>489</v>
          </cell>
          <cell r="B492">
            <v>0</v>
          </cell>
          <cell r="C492" t="str">
            <v>10.01.06</v>
          </cell>
          <cell r="E492">
            <v>4030500</v>
          </cell>
          <cell r="F492" t="str">
            <v>EP - ARMADURA</v>
          </cell>
          <cell r="G492" t="str">
            <v>T</v>
          </cell>
          <cell r="H492">
            <v>237</v>
          </cell>
          <cell r="I492">
            <v>1</v>
          </cell>
          <cell r="J492">
            <v>1</v>
          </cell>
          <cell r="K492">
            <v>1</v>
          </cell>
          <cell r="L492">
            <v>1</v>
          </cell>
          <cell r="M492">
            <v>1991.43</v>
          </cell>
          <cell r="N492">
            <v>471968.91</v>
          </cell>
          <cell r="O492">
            <v>1991.43</v>
          </cell>
          <cell r="P492">
            <v>471968.91</v>
          </cell>
        </row>
        <row r="493">
          <cell r="A493">
            <v>490</v>
          </cell>
          <cell r="B493">
            <v>0</v>
          </cell>
          <cell r="C493" t="str">
            <v>10.01.07</v>
          </cell>
          <cell r="E493">
            <v>4030607</v>
          </cell>
          <cell r="F493" t="str">
            <v>EP - FORNEC. E INST. JUNTA 0-22</v>
          </cell>
          <cell r="G493" t="str">
            <v>M</v>
          </cell>
          <cell r="H493">
            <v>175</v>
          </cell>
          <cell r="I493">
            <v>1</v>
          </cell>
          <cell r="J493">
            <v>1</v>
          </cell>
          <cell r="K493">
            <v>1</v>
          </cell>
          <cell r="L493">
            <v>1</v>
          </cell>
          <cell r="M493">
            <v>41.02</v>
          </cell>
          <cell r="N493">
            <v>7178.5</v>
          </cell>
          <cell r="O493">
            <v>41.02</v>
          </cell>
          <cell r="P493">
            <v>7178.5</v>
          </cell>
        </row>
        <row r="494">
          <cell r="A494">
            <v>491</v>
          </cell>
          <cell r="B494">
            <v>0</v>
          </cell>
          <cell r="C494" t="str">
            <v>10.01.08</v>
          </cell>
          <cell r="E494">
            <v>4030704</v>
          </cell>
          <cell r="F494" t="str">
            <v>HIDROMECANICOS PARA ESCADA DE PEIXE</v>
          </cell>
          <cell r="G494" t="str">
            <v>VB</v>
          </cell>
          <cell r="H494">
            <v>1</v>
          </cell>
          <cell r="I494">
            <v>1</v>
          </cell>
          <cell r="J494">
            <v>1</v>
          </cell>
          <cell r="K494">
            <v>1</v>
          </cell>
          <cell r="L494">
            <v>1</v>
          </cell>
          <cell r="M494">
            <v>500000</v>
          </cell>
          <cell r="N494">
            <v>500000</v>
          </cell>
          <cell r="O494">
            <v>500000</v>
          </cell>
          <cell r="P494">
            <v>500000</v>
          </cell>
        </row>
        <row r="495">
          <cell r="A495">
            <v>492</v>
          </cell>
          <cell r="B495">
            <v>8</v>
          </cell>
          <cell r="E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</row>
        <row r="496">
          <cell r="A496">
            <v>493</v>
          </cell>
          <cell r="B496">
            <v>2</v>
          </cell>
          <cell r="C496" t="str">
            <v>11</v>
          </cell>
          <cell r="E496">
            <v>0</v>
          </cell>
          <cell r="F496" t="str">
            <v>** OFICINAS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</row>
        <row r="497">
          <cell r="A497">
            <v>494</v>
          </cell>
          <cell r="B497">
            <v>0</v>
          </cell>
          <cell r="C497" t="str">
            <v>11.01</v>
          </cell>
          <cell r="E497">
            <v>4030801</v>
          </cell>
          <cell r="F497" t="str">
            <v>OFICINA LUBRIFICACAO/BORRACHARIA</v>
          </cell>
          <cell r="G497" t="str">
            <v>GL</v>
          </cell>
          <cell r="H497">
            <v>1</v>
          </cell>
          <cell r="I497">
            <v>1</v>
          </cell>
          <cell r="J497">
            <v>1</v>
          </cell>
          <cell r="K497">
            <v>1</v>
          </cell>
          <cell r="L497">
            <v>1</v>
          </cell>
          <cell r="M497">
            <v>3955598</v>
          </cell>
          <cell r="N497">
            <v>3955598</v>
          </cell>
          <cell r="O497">
            <v>3955598</v>
          </cell>
          <cell r="P497">
            <v>3955598</v>
          </cell>
        </row>
        <row r="498">
          <cell r="A498">
            <v>495</v>
          </cell>
          <cell r="B498">
            <v>0</v>
          </cell>
          <cell r="C498" t="str">
            <v>11.02</v>
          </cell>
          <cell r="E498">
            <v>4030908</v>
          </cell>
          <cell r="F498" t="str">
            <v>OFICINA MECANICA</v>
          </cell>
          <cell r="G498" t="str">
            <v>GL</v>
          </cell>
          <cell r="H498">
            <v>1</v>
          </cell>
          <cell r="I498">
            <v>1</v>
          </cell>
          <cell r="J498">
            <v>1</v>
          </cell>
          <cell r="K498">
            <v>1</v>
          </cell>
          <cell r="L498">
            <v>1</v>
          </cell>
          <cell r="M498">
            <v>3777428.8</v>
          </cell>
          <cell r="N498">
            <v>3777428.8</v>
          </cell>
          <cell r="O498">
            <v>3777428.8</v>
          </cell>
          <cell r="P498">
            <v>3777428.8</v>
          </cell>
        </row>
        <row r="499">
          <cell r="A499">
            <v>496</v>
          </cell>
          <cell r="B499">
            <v>0</v>
          </cell>
          <cell r="C499" t="str">
            <v>11.03</v>
          </cell>
          <cell r="E499">
            <v>4031008</v>
          </cell>
          <cell r="F499" t="str">
            <v>OFICINA INDUSTRIAL</v>
          </cell>
          <cell r="G499" t="str">
            <v>GL</v>
          </cell>
          <cell r="H499">
            <v>1</v>
          </cell>
          <cell r="I499">
            <v>1</v>
          </cell>
          <cell r="J499">
            <v>1</v>
          </cell>
          <cell r="K499">
            <v>1</v>
          </cell>
          <cell r="L499">
            <v>1</v>
          </cell>
          <cell r="M499">
            <v>1358667.85</v>
          </cell>
          <cell r="N499">
            <v>1358667.85</v>
          </cell>
          <cell r="O499">
            <v>1358667.85</v>
          </cell>
          <cell r="P499">
            <v>1358667.85</v>
          </cell>
        </row>
        <row r="500">
          <cell r="A500">
            <v>497</v>
          </cell>
          <cell r="B500">
            <v>8</v>
          </cell>
          <cell r="E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MORIAL"/>
      <sheetName val="ORCAMENTO"/>
      <sheetName val="QUANTIDADES"/>
      <sheetName val="CRONOGRAMA FISICO-FINANCEIRO"/>
      <sheetName val="CRONOGRAMA FISICO"/>
      <sheetName val="REAJUSTE"/>
    </sheetNames>
    <sheetDataSet>
      <sheetData sheetId="0"/>
      <sheetData sheetId="1">
        <row r="3">
          <cell r="O3">
            <v>1.2716000000000001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bilização - SEM"/>
      <sheetName val="Mo Compor"/>
      <sheetName val="Equip compor"/>
      <sheetName val="MO - SEM"/>
      <sheetName val="Equip - SEM"/>
      <sheetName val="Transporte - FU"/>
    </sheetNames>
    <sheetDataSet>
      <sheetData sheetId="0"/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/>
      <sheetData sheetId="4">
        <row r="1">
          <cell r="A1" t="str">
            <v>CÓDIGO</v>
          </cell>
          <cell r="B1" t="str">
            <v>DESCRIÇÃO</v>
          </cell>
          <cell r="C1" t="str">
            <v>Julho/2021</v>
          </cell>
          <cell r="D1" t="str">
            <v>Julho/2021</v>
          </cell>
        </row>
        <row r="2">
          <cell r="A2">
            <v>0</v>
          </cell>
          <cell r="B2">
            <v>0</v>
          </cell>
          <cell r="C2" t="str">
            <v>sem desoneração</v>
          </cell>
          <cell r="D2" t="str">
            <v>sem desoneração</v>
          </cell>
        </row>
        <row r="3">
          <cell r="A3">
            <v>0</v>
          </cell>
          <cell r="B3">
            <v>0</v>
          </cell>
          <cell r="C3" t="str">
            <v>CHP</v>
          </cell>
          <cell r="D3" t="str">
            <v>CHI</v>
          </cell>
        </row>
        <row r="4">
          <cell r="A4" t="str">
            <v>E9001</v>
          </cell>
          <cell r="B4" t="str">
            <v>Conjunto vibratório para tubos de concreto com encaixe PB e 3 jogos de fôrmas - D = 0,60 m</v>
          </cell>
          <cell r="C4">
            <v>15.228400000000001</v>
          </cell>
          <cell r="D4">
            <v>9.3816000000000006</v>
          </cell>
        </row>
        <row r="5">
          <cell r="A5" t="str">
            <v>E9002</v>
          </cell>
          <cell r="B5" t="str">
            <v>Conjunto vibratório para tubos de concreto com encaixe PB e 3 jogos de fôrmas - D = 0,80 m</v>
          </cell>
          <cell r="C5">
            <v>16.476900000000001</v>
          </cell>
          <cell r="D5">
            <v>10.1508</v>
          </cell>
        </row>
        <row r="6">
          <cell r="A6" t="str">
            <v>E9003</v>
          </cell>
          <cell r="B6" t="str">
            <v>Conjunto vibratório para tubos de concreto com encaixe PB e 3 jogos de fôrmas - D = 1,00 m</v>
          </cell>
          <cell r="C6">
            <v>17.5627</v>
          </cell>
          <cell r="D6">
            <v>10.819699999999999</v>
          </cell>
        </row>
        <row r="7">
          <cell r="A7" t="str">
            <v>E9004</v>
          </cell>
          <cell r="B7" t="str">
            <v>Conjunto vibratório para tubos de concreto com encaixe PB e 3 jogos de fôrmas - D = 1,20 m</v>
          </cell>
          <cell r="C7">
            <v>18.248699999999999</v>
          </cell>
          <cell r="D7">
            <v>11.2423</v>
          </cell>
        </row>
        <row r="8">
          <cell r="A8" t="str">
            <v>E9005</v>
          </cell>
          <cell r="B8" t="str">
            <v>Conjunto vibratório para tubos de concreto com encaixe PB e 3 jogos de fôrmas - D = 1,50 m</v>
          </cell>
          <cell r="C8">
            <v>18.419899999999998</v>
          </cell>
          <cell r="D8">
            <v>11.347799999999999</v>
          </cell>
        </row>
        <row r="9">
          <cell r="A9" t="str">
            <v>E9006</v>
          </cell>
          <cell r="B9" t="str">
            <v>Equipamento para sondagem manual</v>
          </cell>
          <cell r="C9">
            <v>0.5736</v>
          </cell>
          <cell r="D9">
            <v>0.38400000000000001</v>
          </cell>
        </row>
        <row r="10">
          <cell r="A10" t="str">
            <v>E9007</v>
          </cell>
          <cell r="B10" t="str">
            <v>Bomba de pistão triplex com capacidade de 7,80 m³/h (130 l/min) - 8,20 kW</v>
          </cell>
          <cell r="C10">
            <v>13.84</v>
          </cell>
          <cell r="D10">
            <v>4.3140000000000001</v>
          </cell>
        </row>
        <row r="11">
          <cell r="A11" t="str">
            <v>E9008</v>
          </cell>
          <cell r="B11" t="str">
            <v>Transportador manual de tubos de concreto com capacidade de 1 t</v>
          </cell>
          <cell r="C11">
            <v>2.8182</v>
          </cell>
          <cell r="D11">
            <v>1.8492</v>
          </cell>
        </row>
        <row r="12">
          <cell r="A12" t="str">
            <v>E9009</v>
          </cell>
          <cell r="B12" t="str">
            <v>Embarcação rebocadora - 268 kW</v>
          </cell>
          <cell r="C12">
            <v>356.50450000000001</v>
          </cell>
          <cell r="D12">
            <v>130.37690000000001</v>
          </cell>
        </row>
        <row r="13">
          <cell r="A13" t="str">
            <v>E9010</v>
          </cell>
          <cell r="B13" t="str">
            <v>Balança plataforma digital com mesa de 75 x 75 cm com capacidade de 500 kg</v>
          </cell>
          <cell r="C13">
            <v>1.3712</v>
          </cell>
          <cell r="D13">
            <v>0.91669999999999996</v>
          </cell>
        </row>
        <row r="14">
          <cell r="A14" t="str">
            <v>E9011</v>
          </cell>
          <cell r="B14" t="str">
            <v>Carro manual modelo plataforma de 200 x 80 cm com capacidade de 800 kg</v>
          </cell>
          <cell r="C14">
            <v>0.55420000000000003</v>
          </cell>
          <cell r="D14">
            <v>0.37690000000000001</v>
          </cell>
        </row>
        <row r="15">
          <cell r="A15" t="str">
            <v>E9014</v>
          </cell>
          <cell r="B15" t="str">
            <v>Deflectômetro de impacto (FWD) instalado em picape com reboque e faixa de carga de 7 a 120 kN - 147 kW</v>
          </cell>
          <cell r="C15">
            <v>319.35840000000002</v>
          </cell>
          <cell r="D15">
            <v>219.73079999999999</v>
          </cell>
        </row>
        <row r="16">
          <cell r="A16" t="str">
            <v>E9015</v>
          </cell>
          <cell r="B16" t="str">
            <v>Elevador de obra com capacidade de 1.000 kg - 9 kW</v>
          </cell>
          <cell r="C16">
            <v>26.595199999999998</v>
          </cell>
          <cell r="D16">
            <v>24.102799999999998</v>
          </cell>
        </row>
        <row r="17">
          <cell r="A17" t="str">
            <v>E9016</v>
          </cell>
          <cell r="B17" t="str">
            <v>Usina misturadora móvel de reciclagem a frio com sistema de espuma de asfalto - 129 kW</v>
          </cell>
          <cell r="C17">
            <v>1477.6502</v>
          </cell>
          <cell r="D17">
            <v>747.35</v>
          </cell>
        </row>
        <row r="18">
          <cell r="A18" t="str">
            <v>E9017</v>
          </cell>
          <cell r="B18" t="str">
            <v>Escavadeira hidráulica sobre esteira com capacidade de 0,4 m³ - 64 kW</v>
          </cell>
          <cell r="C18">
            <v>146.0489</v>
          </cell>
          <cell r="D18">
            <v>73.848500000000001</v>
          </cell>
        </row>
        <row r="19">
          <cell r="A19" t="str">
            <v>E9019</v>
          </cell>
          <cell r="B19" t="str">
            <v>Câmara hiperbárica com filtro, serpentina e reservatório de ar - D = 1,80 m e H = 2 m</v>
          </cell>
          <cell r="C19">
            <v>49.8733</v>
          </cell>
          <cell r="D19">
            <v>37.008400000000002</v>
          </cell>
        </row>
        <row r="20">
          <cell r="A20" t="str">
            <v>E9020</v>
          </cell>
          <cell r="B20" t="str">
            <v>Recicladora a frio - 455 kW</v>
          </cell>
          <cell r="C20">
            <v>1190.3683000000001</v>
          </cell>
          <cell r="D20">
            <v>403.1386</v>
          </cell>
        </row>
        <row r="21">
          <cell r="A21" t="str">
            <v>E9021</v>
          </cell>
          <cell r="B21" t="str">
            <v>Grupo gerador - 456 kVA</v>
          </cell>
          <cell r="C21">
            <v>311.23919999999998</v>
          </cell>
          <cell r="D21">
            <v>17.3659</v>
          </cell>
        </row>
        <row r="22">
          <cell r="A22" t="str">
            <v>E9022</v>
          </cell>
          <cell r="B22" t="str">
            <v>Pórtico metálico rolante com capacidade de 25 t - 30 kW</v>
          </cell>
          <cell r="C22">
            <v>70.088200000000001</v>
          </cell>
          <cell r="D22">
            <v>51.867699999999999</v>
          </cell>
        </row>
        <row r="23">
          <cell r="A23" t="str">
            <v>E9023</v>
          </cell>
          <cell r="B23" t="str">
            <v>Guindaste móvel sobre esteiras com dragline com capacidade de 1,9 a 2,3 m³ - 270 kW</v>
          </cell>
          <cell r="C23">
            <v>423.69130000000001</v>
          </cell>
          <cell r="D23">
            <v>201.37620000000001</v>
          </cell>
        </row>
        <row r="24">
          <cell r="A24" t="str">
            <v>E9024</v>
          </cell>
          <cell r="B24" t="str">
            <v>Misturador de nata cimento - 1,50 kW</v>
          </cell>
          <cell r="C24">
            <v>21.7425</v>
          </cell>
          <cell r="D24">
            <v>21.292999999999999</v>
          </cell>
        </row>
        <row r="25">
          <cell r="A25" t="str">
            <v>E9025</v>
          </cell>
          <cell r="B25" t="str">
            <v>Conjunto bomba e macaco hidráulico para protensão com capacidade de 7.000 kN - 15 kW</v>
          </cell>
          <cell r="C25">
            <v>47.094700000000003</v>
          </cell>
          <cell r="D25">
            <v>41.6357</v>
          </cell>
        </row>
        <row r="26">
          <cell r="A26" t="str">
            <v>E9026</v>
          </cell>
          <cell r="B26" t="str">
            <v>Bomba para injeção de nata de cimento com capacidade de 2 MPa - 2,20 kW</v>
          </cell>
          <cell r="C26">
            <v>3.3176000000000001</v>
          </cell>
          <cell r="D26">
            <v>1.9209000000000001</v>
          </cell>
        </row>
        <row r="27">
          <cell r="A27" t="str">
            <v>E9028</v>
          </cell>
          <cell r="B27" t="str">
            <v>Bomba de alta pressão para hidrojateamento com capacidade de 18 MPa - 5,20 kW</v>
          </cell>
          <cell r="C27">
            <v>30.6113</v>
          </cell>
          <cell r="D27">
            <v>20.978200000000001</v>
          </cell>
        </row>
        <row r="28">
          <cell r="A28" t="str">
            <v>E9029</v>
          </cell>
          <cell r="B28" t="str">
            <v>Conjunto bomba e macaco hidráulico para protensão com capacidade de 8.000 kN - 20 kW</v>
          </cell>
          <cell r="C28">
            <v>50.461599999999997</v>
          </cell>
          <cell r="D28">
            <v>43.520200000000003</v>
          </cell>
        </row>
        <row r="29">
          <cell r="A29" t="str">
            <v>E9030</v>
          </cell>
          <cell r="B29" t="str">
            <v>Bomba de protensão com leitura digital para tensionamento de estais - 3 kW</v>
          </cell>
          <cell r="C29">
            <v>1.4695</v>
          </cell>
          <cell r="D29">
            <v>0.82250000000000001</v>
          </cell>
        </row>
        <row r="30">
          <cell r="A30" t="str">
            <v>E9031</v>
          </cell>
          <cell r="B30" t="str">
            <v>Elevador de cremalheira com cabine simples, com capacidade de 1.500 kg e altura de até 100 m - 15 kW</v>
          </cell>
          <cell r="C30">
            <v>53.7517</v>
          </cell>
          <cell r="D30">
            <v>39.826700000000002</v>
          </cell>
        </row>
        <row r="31">
          <cell r="A31" t="str">
            <v>E9032</v>
          </cell>
          <cell r="B31" t="str">
            <v>Equipamento para regulagem final de estais com até 37 cordoalhas - D = 15,7 mm - 20 kW</v>
          </cell>
          <cell r="C31">
            <v>43.916699999999999</v>
          </cell>
          <cell r="D31">
            <v>39.856900000000003</v>
          </cell>
        </row>
        <row r="32">
          <cell r="A32" t="str">
            <v>E9033</v>
          </cell>
          <cell r="B32" t="str">
            <v>Equipamento para regulagem final de estais de 38 a 55 cordoalhas - D = 15,7 mm - 30 kW</v>
          </cell>
          <cell r="C32">
            <v>47.868699999999997</v>
          </cell>
          <cell r="D32">
            <v>42.068899999999999</v>
          </cell>
        </row>
        <row r="33">
          <cell r="A33" t="str">
            <v>E9034</v>
          </cell>
          <cell r="B33" t="str">
            <v>Equipamento para regulagem final de estais de 56 a 73 cordoalhas - D = 15,7 mm - 40 kW</v>
          </cell>
          <cell r="C33">
            <v>54.454900000000002</v>
          </cell>
          <cell r="D33">
            <v>45.755299999999998</v>
          </cell>
        </row>
        <row r="34">
          <cell r="A34" t="str">
            <v>E9035</v>
          </cell>
          <cell r="B34" t="str">
            <v>Equipamento para regulagem final de estais de 74 a 91 cordoalhas - D = 15,7 mm - 50 kW</v>
          </cell>
          <cell r="C34">
            <v>61.0413</v>
          </cell>
          <cell r="D34">
            <v>49.441800000000001</v>
          </cell>
        </row>
        <row r="35">
          <cell r="A35" t="str">
            <v>E9036</v>
          </cell>
          <cell r="B35" t="str">
            <v>Grua fixa para alturas de 60 a 102 m, com alcance de 60 m com capacidade de 1.500 kg na ponta da lança - 37 kW</v>
          </cell>
          <cell r="C35">
            <v>327.62270000000001</v>
          </cell>
          <cell r="D35">
            <v>191.1396</v>
          </cell>
        </row>
        <row r="36">
          <cell r="A36" t="str">
            <v>E9038</v>
          </cell>
          <cell r="B36" t="str">
            <v>Macaco hidráulico monocordoalha para tensionamento de estais - 3 kW</v>
          </cell>
          <cell r="C36">
            <v>36.565399999999997</v>
          </cell>
          <cell r="D36">
            <v>35.7423</v>
          </cell>
        </row>
        <row r="37">
          <cell r="A37" t="str">
            <v>E9039</v>
          </cell>
          <cell r="B37" t="str">
            <v>Máquina de solda por termofusão para tubos PEAD com gerador de 4 kW</v>
          </cell>
          <cell r="C37">
            <v>52.919199999999996</v>
          </cell>
          <cell r="D37">
            <v>43.151200000000003</v>
          </cell>
        </row>
        <row r="38">
          <cell r="A38" t="str">
            <v>E9040</v>
          </cell>
          <cell r="B38" t="str">
            <v>Serra mármore - 1,45 kW</v>
          </cell>
          <cell r="C38">
            <v>6.6000000000000003E-2</v>
          </cell>
          <cell r="D38">
            <v>4.4900000000000002E-2</v>
          </cell>
        </row>
        <row r="39">
          <cell r="A39" t="str">
            <v>E9042</v>
          </cell>
          <cell r="B39" t="str">
            <v>Trator sobre esteiras com lâmina - 97 kW</v>
          </cell>
          <cell r="C39">
            <v>179.30289999999999</v>
          </cell>
          <cell r="D39">
            <v>74.557900000000004</v>
          </cell>
        </row>
        <row r="40">
          <cell r="A40" t="str">
            <v>E9043</v>
          </cell>
          <cell r="B40" t="str">
            <v>Embarcação de alumínio com comprimento de 6 m e motor de popa - 18,60 kW</v>
          </cell>
          <cell r="C40">
            <v>70.317999999999998</v>
          </cell>
          <cell r="D40">
            <v>31.683199999999999</v>
          </cell>
        </row>
        <row r="41">
          <cell r="A41" t="str">
            <v>E9044</v>
          </cell>
          <cell r="B41" t="str">
            <v>Central de concreto com capacidade de 150 m³/h - dosadora e misturadora</v>
          </cell>
          <cell r="C41">
            <v>452.5958</v>
          </cell>
          <cell r="D41">
            <v>282.22309999999999</v>
          </cell>
        </row>
        <row r="42">
          <cell r="A42" t="str">
            <v>E9045</v>
          </cell>
          <cell r="B42" t="str">
            <v>Conjunto bomba e macaco hidráulico para elevação com capacidade de 496 kN</v>
          </cell>
          <cell r="C42">
            <v>53.120100000000001</v>
          </cell>
          <cell r="D42">
            <v>41.526400000000002</v>
          </cell>
        </row>
        <row r="43">
          <cell r="A43" t="str">
            <v>E9046</v>
          </cell>
          <cell r="B43" t="str">
            <v>Conjunto bomba e macaco hidráulico para elevação com capacidade de 929 kN</v>
          </cell>
          <cell r="C43">
            <v>55.8001</v>
          </cell>
          <cell r="D43">
            <v>42.990099999999998</v>
          </cell>
        </row>
        <row r="44">
          <cell r="A44" t="str">
            <v>E9047</v>
          </cell>
          <cell r="B44" t="str">
            <v>Conjunto bomba e macaco hidráulico para elevação com capacidade de 1.390 kN</v>
          </cell>
          <cell r="C44">
            <v>58.424900000000001</v>
          </cell>
          <cell r="D44">
            <v>44.423699999999997</v>
          </cell>
        </row>
        <row r="45">
          <cell r="A45" t="str">
            <v>E9048</v>
          </cell>
          <cell r="B45" t="str">
            <v>Conjunto bomba e macaco hidráulico para elevação com capacidade de 1.859 kN</v>
          </cell>
          <cell r="C45">
            <v>61.096299999999999</v>
          </cell>
          <cell r="D45">
            <v>45.8827</v>
          </cell>
        </row>
        <row r="46">
          <cell r="A46" t="str">
            <v>E9049</v>
          </cell>
          <cell r="B46" t="str">
            <v>Bomba de alta pressão para hidrojateamento com capacidade de 250 MPa - 72 kW</v>
          </cell>
          <cell r="C46">
            <v>164.1378</v>
          </cell>
          <cell r="D46">
            <v>71.931299999999993</v>
          </cell>
        </row>
        <row r="47">
          <cell r="A47" t="str">
            <v>E9050</v>
          </cell>
          <cell r="B47" t="str">
            <v>Guindaste móvel sobre pneus com 2 eixos com capacidade de 18 t - 75 kW</v>
          </cell>
          <cell r="C47">
            <v>190.63040000000001</v>
          </cell>
          <cell r="D47">
            <v>102.2641</v>
          </cell>
        </row>
        <row r="48">
          <cell r="A48" t="str">
            <v>E9051</v>
          </cell>
          <cell r="B48" t="str">
            <v>Máquina levantadora e posicionadora de via - 7,40 kW</v>
          </cell>
          <cell r="C48">
            <v>158.43700000000001</v>
          </cell>
          <cell r="D48">
            <v>94.277500000000003</v>
          </cell>
        </row>
        <row r="49">
          <cell r="A49" t="str">
            <v>E9052</v>
          </cell>
          <cell r="B49" t="str">
            <v>Empilhadeira a diesel com capacidade de 10 t - 82 kW</v>
          </cell>
          <cell r="C49">
            <v>178.90889999999999</v>
          </cell>
          <cell r="D49">
            <v>83.087400000000002</v>
          </cell>
        </row>
        <row r="50">
          <cell r="A50" t="str">
            <v>E9053</v>
          </cell>
          <cell r="B50" t="str">
            <v>Perfuratriz hidráulica montada em flutuante - 32 kW</v>
          </cell>
          <cell r="C50">
            <v>61.003100000000003</v>
          </cell>
          <cell r="D50">
            <v>38.2209</v>
          </cell>
        </row>
        <row r="51">
          <cell r="A51" t="str">
            <v>E9054</v>
          </cell>
          <cell r="B51" t="str">
            <v>Equipamento sobre forma-trilho para execução e acabamento de pavimento de concreto - 13,40 kW</v>
          </cell>
          <cell r="C51">
            <v>192.22470000000001</v>
          </cell>
          <cell r="D51">
            <v>120.89919999999999</v>
          </cell>
        </row>
        <row r="52">
          <cell r="A52" t="str">
            <v>E9055</v>
          </cell>
          <cell r="B52" t="str">
            <v>Guincho pneumático com capacidade de 2,5 t</v>
          </cell>
          <cell r="C52">
            <v>59.5105</v>
          </cell>
          <cell r="D52">
            <v>40.470199999999998</v>
          </cell>
        </row>
        <row r="53">
          <cell r="A53" t="str">
            <v>E9056</v>
          </cell>
          <cell r="B53" t="str">
            <v>Plataforma autoelevatória de 12 x 24 m com capacidade de 150 t</v>
          </cell>
          <cell r="C53">
            <v>102.2099</v>
          </cell>
          <cell r="D53">
            <v>91.156999999999996</v>
          </cell>
        </row>
        <row r="54">
          <cell r="A54" t="str">
            <v>E9057</v>
          </cell>
          <cell r="B54" t="str">
            <v>Batelão sem propulsão com capacidade de 66 m³</v>
          </cell>
          <cell r="C54">
            <v>26.1511</v>
          </cell>
          <cell r="D54">
            <v>23.9343</v>
          </cell>
        </row>
        <row r="55">
          <cell r="A55" t="str">
            <v>E9058</v>
          </cell>
          <cell r="B55" t="str">
            <v>Plataforma flutuante de 12 x 24 x 1,8 m com capacidade de 150 t</v>
          </cell>
          <cell r="C55">
            <v>34.888199999999998</v>
          </cell>
          <cell r="D55">
            <v>28.258199999999999</v>
          </cell>
        </row>
        <row r="56">
          <cell r="A56" t="str">
            <v>E9059</v>
          </cell>
          <cell r="B56" t="str">
            <v>Plataforma autoelevatória de 12 x 24 m montada na obra com capacidade de 150 t</v>
          </cell>
          <cell r="C56">
            <v>102.2099</v>
          </cell>
          <cell r="D56">
            <v>91.156999999999996</v>
          </cell>
        </row>
        <row r="57">
          <cell r="A57" t="str">
            <v>E9060</v>
          </cell>
          <cell r="B57" t="str">
            <v>Perfuratriz pneumática rotopercussiva montada em flutuante com pressão de 0,70 MPa e capacidade de 2.500 gpm</v>
          </cell>
          <cell r="C57">
            <v>52.0931</v>
          </cell>
          <cell r="D57">
            <v>51.528799999999997</v>
          </cell>
        </row>
        <row r="58">
          <cell r="A58" t="str">
            <v>E9061</v>
          </cell>
          <cell r="B58" t="str">
            <v>Lixadeira elétrica manual angular - 2 kW</v>
          </cell>
          <cell r="C58">
            <v>0.18540000000000001</v>
          </cell>
          <cell r="D58">
            <v>0.122</v>
          </cell>
        </row>
        <row r="59">
          <cell r="A59" t="str">
            <v>E9062</v>
          </cell>
          <cell r="B59" t="str">
            <v>Soprador de ar quente manual - 1,60 kW</v>
          </cell>
          <cell r="C59">
            <v>1.1152</v>
          </cell>
          <cell r="D59">
            <v>0.71930000000000005</v>
          </cell>
        </row>
        <row r="60">
          <cell r="A60" t="str">
            <v>E9063</v>
          </cell>
          <cell r="B60" t="str">
            <v>Equipamento de estabilização dinâmica da via - 300 kW</v>
          </cell>
          <cell r="C60">
            <v>2448.1633000000002</v>
          </cell>
          <cell r="D60">
            <v>1345.6764000000001</v>
          </cell>
        </row>
        <row r="61">
          <cell r="A61" t="str">
            <v>E9064</v>
          </cell>
          <cell r="B61" t="str">
            <v>Transportador manual gerica com capacidade de 180 l</v>
          </cell>
          <cell r="C61">
            <v>1.0547</v>
          </cell>
          <cell r="D61">
            <v>0.71540000000000004</v>
          </cell>
        </row>
        <row r="62">
          <cell r="A62" t="str">
            <v>E9065</v>
          </cell>
          <cell r="B62" t="str">
            <v>Carro controle ferroviário - 186 kW</v>
          </cell>
          <cell r="C62">
            <v>2224.6435999999999</v>
          </cell>
          <cell r="D62">
            <v>1316.3223</v>
          </cell>
        </row>
        <row r="63">
          <cell r="A63" t="str">
            <v>E9066</v>
          </cell>
          <cell r="B63" t="str">
            <v>Grupo gerador - 13/14 kVA</v>
          </cell>
          <cell r="C63">
            <v>13.0608</v>
          </cell>
          <cell r="D63">
            <v>2.9055</v>
          </cell>
        </row>
        <row r="64">
          <cell r="A64" t="str">
            <v>E9067</v>
          </cell>
          <cell r="B64" t="str">
            <v>Veículo ferroviário para capina química com capacidade de 12.000 l - 115 kW</v>
          </cell>
          <cell r="C64">
            <v>210.5273</v>
          </cell>
          <cell r="D64">
            <v>112.2478</v>
          </cell>
        </row>
        <row r="65">
          <cell r="A65" t="str">
            <v>E9068</v>
          </cell>
          <cell r="B65" t="str">
            <v>Perfuratriz hidráulica rotopercussiva para CCPH - 123 kW</v>
          </cell>
          <cell r="C65">
            <v>432.55919999999998</v>
          </cell>
          <cell r="D65">
            <v>209.40790000000001</v>
          </cell>
        </row>
        <row r="66">
          <cell r="A66" t="str">
            <v>E9069</v>
          </cell>
          <cell r="B66" t="str">
            <v>Vibrador de imersão para concreto - 4,10 kW</v>
          </cell>
          <cell r="C66">
            <v>8.4042999999999992</v>
          </cell>
          <cell r="D66">
            <v>0.67959999999999998</v>
          </cell>
        </row>
        <row r="67">
          <cell r="A67" t="str">
            <v>E9070</v>
          </cell>
          <cell r="B67" t="str">
            <v>Ponte rolante com capacidade de 5 t e vão de até 15 m - 10 kW</v>
          </cell>
          <cell r="C67">
            <v>42.464700000000001</v>
          </cell>
          <cell r="D67">
            <v>35.648400000000002</v>
          </cell>
        </row>
        <row r="68">
          <cell r="A68" t="str">
            <v>E9071</v>
          </cell>
          <cell r="B68" t="str">
            <v>Transportador manual carrinho de mão com capacidade de 80 l</v>
          </cell>
          <cell r="C68">
            <v>0.44579999999999997</v>
          </cell>
          <cell r="D68">
            <v>0.3024</v>
          </cell>
        </row>
        <row r="69">
          <cell r="A69" t="str">
            <v>E9072</v>
          </cell>
          <cell r="B69" t="str">
            <v>Martelo hidráulico vibratório com unidade hidráulica - 486 kW</v>
          </cell>
          <cell r="C69">
            <v>811.30920000000003</v>
          </cell>
          <cell r="D69">
            <v>314.48829999999998</v>
          </cell>
        </row>
        <row r="70">
          <cell r="A70" t="str">
            <v>E9073</v>
          </cell>
          <cell r="B70" t="str">
            <v>Bomba de concreto rebocável com capacidade de 30 m³/h - 74 kW</v>
          </cell>
          <cell r="C70">
            <v>148.23169999999999</v>
          </cell>
          <cell r="D70">
            <v>58.849899999999998</v>
          </cell>
        </row>
        <row r="71">
          <cell r="A71" t="str">
            <v>E9074</v>
          </cell>
          <cell r="B71" t="str">
            <v>Tanque de estocagem de asfalto com agitadores de 60.000 l</v>
          </cell>
          <cell r="C71">
            <v>36.203699999999998</v>
          </cell>
          <cell r="D71">
            <v>24.480699999999999</v>
          </cell>
        </row>
        <row r="72">
          <cell r="A72" t="str">
            <v>E9075</v>
          </cell>
          <cell r="B72" t="str">
            <v>Trado cavadeira de 12”</v>
          </cell>
          <cell r="C72">
            <v>9.74E-2</v>
          </cell>
          <cell r="D72">
            <v>6.6600000000000006E-2</v>
          </cell>
        </row>
        <row r="73">
          <cell r="A73" t="str">
            <v>E9076</v>
          </cell>
          <cell r="B73" t="str">
            <v>Equipamento para pintura eletrostática com cabine dupla de 7,00 kW e estufa de 80.000 kCal</v>
          </cell>
          <cell r="C73">
            <v>36.957299999999996</v>
          </cell>
          <cell r="D73">
            <v>31.922499999999999</v>
          </cell>
        </row>
        <row r="74">
          <cell r="A74" t="str">
            <v>E9077</v>
          </cell>
          <cell r="B74" t="str">
            <v>Perfuratriz de circulação reversa tipo Wirth ou similar com unidade hidráulica (Power Pack) -</v>
          </cell>
          <cell r="C74">
            <v>1188.6101000000001</v>
          </cell>
          <cell r="D74">
            <v>607.46339999999998</v>
          </cell>
        </row>
        <row r="75">
          <cell r="A75" t="str">
            <v>E9078</v>
          </cell>
          <cell r="B75" t="str">
            <v>Treliça lançadeira com capacidade de carga de 100 a 120 t e vão máximo de 45 m - 110 kW</v>
          </cell>
          <cell r="C75">
            <v>199.61660000000001</v>
          </cell>
          <cell r="D75">
            <v>152.0616</v>
          </cell>
        </row>
        <row r="76">
          <cell r="A76" t="str">
            <v>E9079</v>
          </cell>
          <cell r="B76" t="str">
            <v>Bomba submersível com capacidade de 360 m³/h - 23 kW</v>
          </cell>
          <cell r="C76">
            <v>19.274899999999999</v>
          </cell>
          <cell r="D76">
            <v>11.160399999999999</v>
          </cell>
        </row>
        <row r="77">
          <cell r="A77" t="str">
            <v>E9080</v>
          </cell>
          <cell r="B77" t="str">
            <v>Carrelone com capacidade máxima de 70 t</v>
          </cell>
          <cell r="C77">
            <v>159.6679</v>
          </cell>
          <cell r="D77">
            <v>118.74850000000001</v>
          </cell>
        </row>
        <row r="78">
          <cell r="A78" t="str">
            <v>E9081</v>
          </cell>
          <cell r="B78" t="str">
            <v>Fischietti simples com capacidade de 70 t</v>
          </cell>
          <cell r="C78">
            <v>27.7163</v>
          </cell>
          <cell r="D78">
            <v>25.6433</v>
          </cell>
        </row>
        <row r="79">
          <cell r="A79" t="str">
            <v>E9083</v>
          </cell>
          <cell r="B79" t="str">
            <v>Vagão fechado FLT com capacidade de 99 t</v>
          </cell>
          <cell r="C79">
            <v>21.419699999999999</v>
          </cell>
          <cell r="D79">
            <v>16.744700000000002</v>
          </cell>
        </row>
        <row r="80">
          <cell r="A80" t="str">
            <v>E9084</v>
          </cell>
          <cell r="B80" t="str">
            <v>Vagão tanque convencional TCT com capacidade de 97 t e 103.000 l</v>
          </cell>
          <cell r="C80">
            <v>31.919599999999999</v>
          </cell>
          <cell r="D80">
            <v>24.9529</v>
          </cell>
        </row>
        <row r="81">
          <cell r="A81" t="str">
            <v>E9085</v>
          </cell>
          <cell r="B81" t="str">
            <v>Vagão gôndola GDE com capacidade de 93,5 t / 29 m³</v>
          </cell>
          <cell r="C81">
            <v>17.1051</v>
          </cell>
          <cell r="D81">
            <v>13.3718</v>
          </cell>
        </row>
        <row r="82">
          <cell r="A82" t="str">
            <v>E9086</v>
          </cell>
          <cell r="B82" t="str">
            <v>Bomba de concreto rebocável com capacidade de 41 m³/h - 74 kW</v>
          </cell>
          <cell r="C82">
            <v>158.8399</v>
          </cell>
          <cell r="D82">
            <v>64.643699999999995</v>
          </cell>
        </row>
        <row r="83">
          <cell r="A83" t="str">
            <v>E9089</v>
          </cell>
          <cell r="B83" t="str">
            <v>Roçadeira costal - 1,40 kW</v>
          </cell>
          <cell r="C83">
            <v>8.6085999999999991</v>
          </cell>
          <cell r="D83">
            <v>0.41170000000000001</v>
          </cell>
        </row>
        <row r="84">
          <cell r="A84" t="str">
            <v>E9091</v>
          </cell>
          <cell r="B84" t="str">
            <v>Embarcação empurradora fluvial - 372 kW</v>
          </cell>
          <cell r="C84">
            <v>460.71820000000002</v>
          </cell>
          <cell r="D84">
            <v>139.303</v>
          </cell>
        </row>
        <row r="85">
          <cell r="A85" t="str">
            <v>E9093</v>
          </cell>
          <cell r="B85" t="str">
            <v>Veículo leve - 53 kW (sem motorista)</v>
          </cell>
          <cell r="C85">
            <v>33.293900000000001</v>
          </cell>
          <cell r="D85">
            <v>5.1216999999999997</v>
          </cell>
        </row>
        <row r="86">
          <cell r="A86" t="str">
            <v>E9094</v>
          </cell>
          <cell r="B86" t="str">
            <v>Guindaste móvel sobre pneus com 6 eixos com capacidade máxima de 350 t - 450 kW</v>
          </cell>
          <cell r="C86">
            <v>2197.5488999999998</v>
          </cell>
          <cell r="D86">
            <v>1129.9812999999999</v>
          </cell>
        </row>
        <row r="87">
          <cell r="A87" t="str">
            <v>E9095</v>
          </cell>
          <cell r="B87" t="str">
            <v>Guindaste móvel sobre pneus com 8 eixos com capacidade máxima de 500 t - 500 kW</v>
          </cell>
          <cell r="C87">
            <v>3636.6325999999999</v>
          </cell>
          <cell r="D87">
            <v>1887.9998000000001</v>
          </cell>
        </row>
        <row r="88">
          <cell r="A88" t="str">
            <v>E9096</v>
          </cell>
          <cell r="B88" t="str">
            <v>Minicarregadeira de pneus - 45,50 kW</v>
          </cell>
          <cell r="C88">
            <v>109.38549999999999</v>
          </cell>
          <cell r="D88">
            <v>46.691000000000003</v>
          </cell>
        </row>
        <row r="89">
          <cell r="A89" t="str">
            <v>E9101</v>
          </cell>
          <cell r="B89" t="str">
            <v>Removedora de faixas de sinalização viária - 9,69 kW</v>
          </cell>
          <cell r="C89">
            <v>25.607399999999998</v>
          </cell>
          <cell r="D89">
            <v>4.7390999999999996</v>
          </cell>
        </row>
        <row r="90">
          <cell r="A90" t="str">
            <v>E9102</v>
          </cell>
          <cell r="B90" t="str">
            <v>Extrusora para sarjeta de concreto - 10,44 kW</v>
          </cell>
          <cell r="C90">
            <v>35.782800000000002</v>
          </cell>
          <cell r="D90">
            <v>25.704000000000001</v>
          </cell>
        </row>
        <row r="91">
          <cell r="A91" t="str">
            <v>E9103</v>
          </cell>
          <cell r="B91" t="str">
            <v>Extrusora para meio-fio de concreto - 10,44 kW</v>
          </cell>
          <cell r="C91">
            <v>34.447600000000001</v>
          </cell>
          <cell r="D91">
            <v>24.930900000000001</v>
          </cell>
        </row>
        <row r="92">
          <cell r="A92" t="str">
            <v>E9105</v>
          </cell>
          <cell r="B92" t="str">
            <v>Embarcação empurradora multipropósito - 2 x 186 kW</v>
          </cell>
          <cell r="C92">
            <v>664.62109999999996</v>
          </cell>
          <cell r="D92">
            <v>217.82849999999999</v>
          </cell>
        </row>
        <row r="93">
          <cell r="A93" t="str">
            <v>E9106</v>
          </cell>
          <cell r="B93" t="str">
            <v>Balsa de convés com capacidade de 200 t</v>
          </cell>
          <cell r="C93">
            <v>59.337499999999999</v>
          </cell>
          <cell r="D93">
            <v>40.357799999999997</v>
          </cell>
        </row>
        <row r="94">
          <cell r="A94" t="str">
            <v>E9107</v>
          </cell>
          <cell r="B94" t="str">
            <v>Compactador manual com soquete vibratório - 2,24 kW</v>
          </cell>
          <cell r="C94">
            <v>5.4236000000000004</v>
          </cell>
          <cell r="D94">
            <v>0.77210000000000001</v>
          </cell>
        </row>
        <row r="95">
          <cell r="A95" t="str">
            <v>E9108</v>
          </cell>
          <cell r="B95" t="str">
            <v>Soldadora de trilho por caldeamento na via - 400 kW</v>
          </cell>
          <cell r="C95">
            <v>797.54480000000001</v>
          </cell>
          <cell r="D95">
            <v>388.62020000000001</v>
          </cell>
        </row>
        <row r="96">
          <cell r="A96" t="str">
            <v>E9110</v>
          </cell>
          <cell r="B96" t="str">
            <v>Escavadeira hidráulica sobre esteiras para rocha com caçamba com capacidade de 1,56 m³ -</v>
          </cell>
          <cell r="C96">
            <v>299.03140000000002</v>
          </cell>
          <cell r="D96">
            <v>124.22539999999999</v>
          </cell>
        </row>
        <row r="97">
          <cell r="A97" t="str">
            <v>E9111</v>
          </cell>
          <cell r="B97" t="str">
            <v>Jateador abrasivo úmido com capacidade de 350 kg de abrasivo</v>
          </cell>
          <cell r="C97">
            <v>62.316299999999998</v>
          </cell>
          <cell r="D97">
            <v>43.222000000000001</v>
          </cell>
        </row>
        <row r="98">
          <cell r="A98" t="str">
            <v>E9112</v>
          </cell>
          <cell r="B98" t="str">
            <v>Sinalizador direcional móvel com sistema fotovoltaico de energia e montado em chassi sobre pneus</v>
          </cell>
          <cell r="C98">
            <v>3.9098000000000002</v>
          </cell>
          <cell r="D98">
            <v>2.6589</v>
          </cell>
        </row>
        <row r="99">
          <cell r="A99" t="str">
            <v>E9113</v>
          </cell>
          <cell r="B99" t="str">
            <v>Painel de Mensagem Variável - PMV móvel, com sistema fotovoltaico de energia e montado em chassi sobre pneus</v>
          </cell>
          <cell r="C99">
            <v>23.859200000000001</v>
          </cell>
          <cell r="D99">
            <v>16.2255</v>
          </cell>
        </row>
        <row r="100">
          <cell r="A100" t="str">
            <v>E9116</v>
          </cell>
          <cell r="B100" t="str">
            <v>Semáforo móvel com 3 lentes e bateria - D = 200 mm</v>
          </cell>
          <cell r="C100">
            <v>1.1987000000000001</v>
          </cell>
          <cell r="D100">
            <v>0.81520000000000004</v>
          </cell>
        </row>
        <row r="101">
          <cell r="A101" t="str">
            <v>E9117</v>
          </cell>
          <cell r="B101" t="str">
            <v>Carregadeira de pneus para rocha com capacidade de 2,50 m³ - 105 kW</v>
          </cell>
          <cell r="C101">
            <v>258.60559999999998</v>
          </cell>
          <cell r="D101">
            <v>107.86239999999999</v>
          </cell>
        </row>
        <row r="102">
          <cell r="A102" t="str">
            <v>E9118</v>
          </cell>
          <cell r="B102" t="str">
            <v>Cortadora de pavimento com disco diamantado de 450 a 1.500 mm - 55,40 kW</v>
          </cell>
          <cell r="C102">
            <v>128.53530000000001</v>
          </cell>
          <cell r="D102">
            <v>60.971400000000003</v>
          </cell>
        </row>
        <row r="103">
          <cell r="A103" t="str">
            <v>E9119</v>
          </cell>
          <cell r="B103" t="str">
            <v>Minicarregadeira sobre pneus com valetadeira - 55,40 kW</v>
          </cell>
          <cell r="C103">
            <v>143.38040000000001</v>
          </cell>
          <cell r="D103">
            <v>59.8551</v>
          </cell>
        </row>
        <row r="104">
          <cell r="A104" t="str">
            <v>E9120</v>
          </cell>
          <cell r="B104" t="str">
            <v>Equipamento de cravação sobre esteira para geodreno com haste para profundidade de até</v>
          </cell>
          <cell r="C104">
            <v>602.80619999999999</v>
          </cell>
          <cell r="D104">
            <v>266.11700000000002</v>
          </cell>
        </row>
        <row r="105">
          <cell r="A105" t="str">
            <v>E9121</v>
          </cell>
          <cell r="B105" t="str">
            <v>Plataforma elevatória articulada elétrica com alcance de 6 m com capacidade de 500 kg - 1,5kw</v>
          </cell>
          <cell r="C105">
            <v>31.395499999999998</v>
          </cell>
          <cell r="D105">
            <v>26.6038</v>
          </cell>
        </row>
        <row r="106">
          <cell r="A106" t="str">
            <v>E9122</v>
          </cell>
          <cell r="B106" t="str">
            <v>Perfuratriz tipo Bottom Feed para coluna de brita - 194 kW</v>
          </cell>
          <cell r="C106">
            <v>919.37860000000001</v>
          </cell>
          <cell r="D106">
            <v>476.4846</v>
          </cell>
        </row>
        <row r="107">
          <cell r="A107" t="str">
            <v>E9125</v>
          </cell>
          <cell r="B107" t="str">
            <v>Veículo tipo van furgão com capacidade de 1,54 t - 93 kW</v>
          </cell>
          <cell r="C107">
            <v>62.498899999999999</v>
          </cell>
          <cell r="D107">
            <v>35.222000000000001</v>
          </cell>
        </row>
        <row r="108">
          <cell r="A108" t="str">
            <v>E9126</v>
          </cell>
          <cell r="B108" t="str">
            <v>Draga backhoe com capacidade de 7 m³ - 1.000 kW</v>
          </cell>
          <cell r="C108">
            <v>4908.3126000000002</v>
          </cell>
          <cell r="D108">
            <v>1784.3026</v>
          </cell>
        </row>
        <row r="109">
          <cell r="A109" t="str">
            <v>E9127</v>
          </cell>
          <cell r="B109" t="str">
            <v>Escavadeira hidráulica com martelo hidráulico de 520 kg - 75 kW</v>
          </cell>
          <cell r="C109">
            <v>308.9853</v>
          </cell>
          <cell r="D109">
            <v>143.04949999999999</v>
          </cell>
        </row>
        <row r="110">
          <cell r="A110" t="str">
            <v>E9134</v>
          </cell>
          <cell r="B110" t="str">
            <v>Miniônibus com capacidade para 30 passageiros - 111 kW</v>
          </cell>
          <cell r="C110">
            <v>157.55879999999999</v>
          </cell>
          <cell r="D110">
            <v>47.418199999999999</v>
          </cell>
        </row>
        <row r="111">
          <cell r="A111" t="str">
            <v>E9141</v>
          </cell>
          <cell r="B111" t="str">
            <v>Rebarbador hidráulico com bomba manual com capacidade de força de 9.000 kgf</v>
          </cell>
          <cell r="C111">
            <v>12.8912</v>
          </cell>
          <cell r="D111">
            <v>8.4847000000000001</v>
          </cell>
        </row>
        <row r="112">
          <cell r="A112" t="str">
            <v>E9144</v>
          </cell>
          <cell r="B112" t="str">
            <v>Pórtico metálico rolante com talha com capacidade de 5 t - 10 kW</v>
          </cell>
          <cell r="C112">
            <v>38.967300000000002</v>
          </cell>
          <cell r="D112">
            <v>33.245100000000001</v>
          </cell>
        </row>
        <row r="113">
          <cell r="A113" t="str">
            <v>E9148</v>
          </cell>
          <cell r="B113" t="str">
            <v>Macaco de protensão de fios com bomba - 3,72 kW</v>
          </cell>
          <cell r="C113">
            <v>46.189300000000003</v>
          </cell>
          <cell r="D113">
            <v>41.128900000000002</v>
          </cell>
        </row>
        <row r="114">
          <cell r="A114" t="str">
            <v>E9149</v>
          </cell>
          <cell r="B114" t="str">
            <v>Máquina de aplicação e extração de grampo elástico tipo Pandrol - 6,70 kW</v>
          </cell>
          <cell r="C114">
            <v>56.650599999999997</v>
          </cell>
          <cell r="D114">
            <v>25.677</v>
          </cell>
        </row>
        <row r="115">
          <cell r="A115" t="str">
            <v>E9151</v>
          </cell>
          <cell r="B115" t="str">
            <v>Britador de mandíbulas móvel sobre esteiras, sem peneira, com capacidade de 140 m³/h</v>
          </cell>
          <cell r="C115">
            <v>681.69680000000005</v>
          </cell>
          <cell r="D115">
            <v>326.5924</v>
          </cell>
        </row>
        <row r="116">
          <cell r="A116" t="str">
            <v>E9152</v>
          </cell>
          <cell r="B116" t="str">
            <v>Ferramenta de fixação à pólvora de ação direta</v>
          </cell>
          <cell r="C116">
            <v>0.26229999999999998</v>
          </cell>
          <cell r="D116">
            <v>0.14649999999999999</v>
          </cell>
        </row>
        <row r="117">
          <cell r="A117" t="str">
            <v>E9153</v>
          </cell>
          <cell r="B117" t="str">
            <v>Ferramenta de fixação à pólvora e sistema à pistão</v>
          </cell>
          <cell r="C117">
            <v>0.21859999999999999</v>
          </cell>
          <cell r="D117">
            <v>0.1221</v>
          </cell>
        </row>
        <row r="118">
          <cell r="A118" t="str">
            <v>E9154</v>
          </cell>
          <cell r="B118" t="str">
            <v>Equipamento para selagem com material asfáltico rebocável com capacidade de 370 l - 35 kW</v>
          </cell>
          <cell r="C118">
            <v>89.325100000000006</v>
          </cell>
          <cell r="D118">
            <v>57.818800000000003</v>
          </cell>
        </row>
        <row r="119">
          <cell r="A119" t="str">
            <v>E9155</v>
          </cell>
          <cell r="B119" t="str">
            <v>Caldeira de asfalto rebocável com capacidade de 600 l - 5,20 kW</v>
          </cell>
          <cell r="C119">
            <v>11.624599999999999</v>
          </cell>
          <cell r="D119">
            <v>6.8101000000000003</v>
          </cell>
        </row>
        <row r="120">
          <cell r="A120" t="str">
            <v>E9156</v>
          </cell>
          <cell r="B120" t="str">
            <v>Soprador de ar costal - 2,6 kW</v>
          </cell>
          <cell r="C120">
            <v>5.2763</v>
          </cell>
          <cell r="D120">
            <v>0.3483</v>
          </cell>
        </row>
        <row r="121">
          <cell r="A121" t="str">
            <v>E9157</v>
          </cell>
          <cell r="B121" t="str">
            <v>Locomotiva diesel-elétrica CC - bitola métrica - 2.237 kW</v>
          </cell>
          <cell r="C121">
            <v>1541.7673</v>
          </cell>
          <cell r="D121">
            <v>275.89490000000001</v>
          </cell>
        </row>
        <row r="122">
          <cell r="A122" t="str">
            <v>E9158</v>
          </cell>
          <cell r="B122" t="str">
            <v>Locomotiva diesel-elétrica CC - bitola larga - 2.237 kW</v>
          </cell>
          <cell r="C122">
            <v>1541.7673</v>
          </cell>
          <cell r="D122">
            <v>275.89490000000001</v>
          </cell>
        </row>
        <row r="123">
          <cell r="A123" t="str">
            <v>E9159</v>
          </cell>
          <cell r="B123" t="str">
            <v>Vagão plataforma PNE com capacidade de 82 t - bitola métrica</v>
          </cell>
          <cell r="C123">
            <v>15.4634</v>
          </cell>
          <cell r="D123">
            <v>12.0884</v>
          </cell>
        </row>
        <row r="124">
          <cell r="A124" t="str">
            <v>E9160</v>
          </cell>
          <cell r="B124" t="str">
            <v>Vagão plataforma PNT com capacidade de 98 t - bitola larga</v>
          </cell>
          <cell r="C124">
            <v>15.5398</v>
          </cell>
          <cell r="D124">
            <v>12.148099999999999</v>
          </cell>
        </row>
        <row r="125">
          <cell r="A125" t="str">
            <v>E9161</v>
          </cell>
          <cell r="B125" t="str">
            <v>Vagão fechado com porta para carga e descarga de paletes FLD com capacidade de 64 t - bitola métrica</v>
          </cell>
          <cell r="C125">
            <v>19.052399999999999</v>
          </cell>
          <cell r="D125">
            <v>14.8941</v>
          </cell>
        </row>
        <row r="126">
          <cell r="A126" t="str">
            <v>E9162</v>
          </cell>
          <cell r="B126" t="str">
            <v>Vagão fechado com porta para carga e descarga de paletes FLT com capacidade de 99 t - bitola larga</v>
          </cell>
          <cell r="C126">
            <v>21.419699999999999</v>
          </cell>
          <cell r="D126">
            <v>16.744700000000002</v>
          </cell>
        </row>
        <row r="127">
          <cell r="A127" t="str">
            <v>E9163</v>
          </cell>
          <cell r="B127" t="str">
            <v>Vagão hopper aberto com descarga automática HNE com capacidade de 45 m³ - bitola métrica</v>
          </cell>
          <cell r="C127">
            <v>21.0761</v>
          </cell>
          <cell r="D127">
            <v>16.476099999999999</v>
          </cell>
        </row>
        <row r="128">
          <cell r="A128" t="str">
            <v>E9164</v>
          </cell>
          <cell r="B128" t="str">
            <v>Vagão hopper aberto com descarga automática HNT com capacidade de 63 m³ - bitola larga</v>
          </cell>
          <cell r="C128">
            <v>19.319800000000001</v>
          </cell>
          <cell r="D128">
            <v>15.1031</v>
          </cell>
        </row>
        <row r="129">
          <cell r="A129" t="str">
            <v>E9167</v>
          </cell>
          <cell r="B129" t="str">
            <v>Equipamento para carga e descarga de TLS de até 250 m - 90 kW</v>
          </cell>
          <cell r="C129">
            <v>185.53210000000001</v>
          </cell>
          <cell r="D129">
            <v>98.712500000000006</v>
          </cell>
        </row>
        <row r="130">
          <cell r="A130" t="str">
            <v>E9168</v>
          </cell>
          <cell r="B130" t="str">
            <v>Carregadeira de pneus com implemento de garfo - 195 kW</v>
          </cell>
          <cell r="C130">
            <v>317.45049999999998</v>
          </cell>
          <cell r="D130">
            <v>151.9922</v>
          </cell>
        </row>
        <row r="131">
          <cell r="A131" t="str">
            <v>E9200</v>
          </cell>
          <cell r="B131" t="str">
            <v>Carregadeira de pneus para rocha com capacidade de 2,50 m³ - 105 kW com periculosidade</v>
          </cell>
          <cell r="C131">
            <v>265.19349999999997</v>
          </cell>
          <cell r="D131">
            <v>114.4503</v>
          </cell>
        </row>
        <row r="132">
          <cell r="A132" t="str">
            <v>E9203</v>
          </cell>
          <cell r="B132" t="str">
            <v>Escavadeira hidráulica com martelo hidráulico de 1.700 kg - 103 kW com periculosidade</v>
          </cell>
          <cell r="C132">
            <v>438.23309999999998</v>
          </cell>
          <cell r="D132">
            <v>201.3193</v>
          </cell>
        </row>
        <row r="133">
          <cell r="A133" t="str">
            <v>E9204</v>
          </cell>
          <cell r="B133" t="str">
            <v>Perfuratriz sobre esteiras - 145 kW com periculosidade</v>
          </cell>
          <cell r="C133">
            <v>532.80169999999998</v>
          </cell>
          <cell r="D133">
            <v>260.30619999999999</v>
          </cell>
        </row>
        <row r="134">
          <cell r="A134" t="str">
            <v>E9205</v>
          </cell>
          <cell r="B134" t="str">
            <v>Equipamento de corte a plasma CNC - 12.000 x 5.500 mm - 19,5 kW</v>
          </cell>
          <cell r="C134">
            <v>154.96260000000001</v>
          </cell>
          <cell r="D134">
            <v>95.466499999999996</v>
          </cell>
        </row>
        <row r="135">
          <cell r="A135" t="str">
            <v>E9206</v>
          </cell>
          <cell r="B135" t="str">
            <v>Equipamento de solda MIG automática com acessórios - 14,6 kVA</v>
          </cell>
          <cell r="C135">
            <v>13.5763</v>
          </cell>
          <cell r="D135">
            <v>7.4149000000000003</v>
          </cell>
        </row>
        <row r="136">
          <cell r="A136" t="str">
            <v>E9207</v>
          </cell>
          <cell r="B136" t="str">
            <v>Máquina de solda elétrica retificadora 425 A - 18,70 kW</v>
          </cell>
          <cell r="C136">
            <v>0.74119999999999997</v>
          </cell>
          <cell r="D136">
            <v>0.40479999999999999</v>
          </cell>
        </row>
        <row r="137">
          <cell r="A137" t="str">
            <v>E9209</v>
          </cell>
          <cell r="B137" t="str">
            <v xml:space="preserve"> Martelete perfurador/rompedor a ar comprimido de 25 kg para rocha, com insalubridade, com capacidade de 2.040 gpm</v>
          </cell>
          <cell r="C137">
            <v>29.312899999999999</v>
          </cell>
          <cell r="D137">
            <v>28.0459</v>
          </cell>
        </row>
        <row r="138">
          <cell r="A138" t="str">
            <v>E9213</v>
          </cell>
          <cell r="B138" t="str">
            <v>Jumbo eletro-hidráulico com 3 braços - 155 kW/237 kW com periculosidade</v>
          </cell>
          <cell r="C138">
            <v>1764.3121000000001</v>
          </cell>
          <cell r="D138">
            <v>833.21199999999999</v>
          </cell>
        </row>
        <row r="139">
          <cell r="A139" t="str">
            <v>E9251</v>
          </cell>
          <cell r="B139" t="str">
            <v>Fonte de plasma para corte manual - 65A - 15 kW</v>
          </cell>
          <cell r="C139">
            <v>4.9074999999999998</v>
          </cell>
          <cell r="D139">
            <v>2.6802999999999999</v>
          </cell>
        </row>
        <row r="140">
          <cell r="A140" t="str">
            <v>E9252</v>
          </cell>
          <cell r="B140" t="str">
            <v>Serra de esquadria com braço telescópico - D = 250 mm (10”) - 1,80 kW</v>
          </cell>
          <cell r="C140">
            <v>0.75790000000000002</v>
          </cell>
          <cell r="D140">
            <v>0.51539999999999997</v>
          </cell>
        </row>
        <row r="141">
          <cell r="A141" t="str">
            <v>E9253</v>
          </cell>
          <cell r="B141" t="str">
            <v>Rebordeadeira diâmetro máximo 3,00 m - 4,85 kW</v>
          </cell>
          <cell r="C141">
            <v>7.1990999999999996</v>
          </cell>
          <cell r="D141">
            <v>4.3968999999999996</v>
          </cell>
        </row>
        <row r="142">
          <cell r="A142" t="str">
            <v>E9254</v>
          </cell>
          <cell r="B142" t="str">
            <v>Dobradeira viradeira manual comprimento máximo de dobra de até 2.000 mm</v>
          </cell>
          <cell r="C142">
            <v>1.3244</v>
          </cell>
          <cell r="D142">
            <v>0.80889999999999995</v>
          </cell>
        </row>
        <row r="143">
          <cell r="A143" t="str">
            <v>E9255</v>
          </cell>
          <cell r="B143" t="str">
            <v>Fonte de plasma para corte manual - 45A - 10 kW</v>
          </cell>
          <cell r="C143">
            <v>3.3953000000000002</v>
          </cell>
          <cell r="D143">
            <v>1.8544</v>
          </cell>
        </row>
        <row r="144">
          <cell r="A144" t="str">
            <v>E9256</v>
          </cell>
          <cell r="B144" t="str">
            <v>Equipamento para pintura com cal rebocável com dois bicos aplicadores e capacidade de 2.200l</v>
          </cell>
          <cell r="C144">
            <v>26.4542</v>
          </cell>
          <cell r="D144">
            <v>23.909600000000001</v>
          </cell>
        </row>
        <row r="145">
          <cell r="A145" t="str">
            <v>E9501</v>
          </cell>
          <cell r="B145" t="str">
            <v>Ventilador axial para ventilação forçada com velocidade de saída de 32,8 m/s - D = 1.000 mm</v>
          </cell>
          <cell r="C145">
            <v>83.107799999999997</v>
          </cell>
          <cell r="D145">
            <v>53.118499999999997</v>
          </cell>
        </row>
        <row r="146">
          <cell r="A146" t="str">
            <v>E9502</v>
          </cell>
          <cell r="B146" t="str">
            <v>Bate-estaca de gravidade para 6 t - 119 kW</v>
          </cell>
          <cell r="C146">
            <v>201.4075</v>
          </cell>
          <cell r="D146">
            <v>96.759</v>
          </cell>
        </row>
        <row r="147">
          <cell r="A147" t="str">
            <v>E9503</v>
          </cell>
          <cell r="B147" t="str">
            <v>Guilhotina hidráulica 16 x 6.100 mm - 30 kW</v>
          </cell>
          <cell r="C147">
            <v>126.97199999999999</v>
          </cell>
          <cell r="D147">
            <v>85.596900000000005</v>
          </cell>
        </row>
        <row r="148">
          <cell r="A148" t="str">
            <v>E9505</v>
          </cell>
          <cell r="B148" t="str">
            <v>Prensa dobradeira capacidade 320 t - comprimento até 3.100 mm - 30 kW</v>
          </cell>
          <cell r="C148">
            <v>84.895700000000005</v>
          </cell>
          <cell r="D148">
            <v>59.898299999999999</v>
          </cell>
        </row>
        <row r="149">
          <cell r="A149" t="str">
            <v>E9507</v>
          </cell>
          <cell r="B149" t="str">
            <v>Plotadora de recorte com computador e programa computacional</v>
          </cell>
          <cell r="C149">
            <v>9.8895</v>
          </cell>
          <cell r="D149">
            <v>6.2004999999999999</v>
          </cell>
        </row>
        <row r="150">
          <cell r="A150" t="str">
            <v>E9510</v>
          </cell>
          <cell r="B150" t="str">
            <v>Ventilador centrífugo baixa pressão com capacidade de 58 m³/min - 3,68 kW</v>
          </cell>
          <cell r="C150">
            <v>1.7737000000000001</v>
          </cell>
          <cell r="D150">
            <v>1.1336999999999999</v>
          </cell>
        </row>
        <row r="151">
          <cell r="A151" t="str">
            <v>E9511</v>
          </cell>
          <cell r="B151" t="str">
            <v>Carregadeira de pneus com capacidade de 3,40 m³ - 195 kW</v>
          </cell>
          <cell r="C151">
            <v>293.14510000000001</v>
          </cell>
          <cell r="D151">
            <v>138.57390000000001</v>
          </cell>
        </row>
        <row r="152">
          <cell r="A152" t="str">
            <v>E9512</v>
          </cell>
          <cell r="B152" t="str">
            <v>Veículo leve - 53 kW</v>
          </cell>
          <cell r="C152">
            <v>56.514600000000002</v>
          </cell>
          <cell r="D152">
            <v>28.342400000000001</v>
          </cell>
        </row>
        <row r="153">
          <cell r="A153" t="str">
            <v>E9513</v>
          </cell>
          <cell r="B153" t="str">
            <v>Compressor de ar portátil de 160,46 l/s (340 PCM) - 81 kW</v>
          </cell>
          <cell r="C153">
            <v>84.202500000000001</v>
          </cell>
          <cell r="D153">
            <v>15.3368</v>
          </cell>
        </row>
        <row r="154">
          <cell r="A154" t="str">
            <v>E9514</v>
          </cell>
          <cell r="B154" t="str">
            <v>Distribuidor de agregados sobre pneus autopropelido - 130 kW</v>
          </cell>
          <cell r="C154">
            <v>218.60120000000001</v>
          </cell>
          <cell r="D154">
            <v>80.454899999999995</v>
          </cell>
        </row>
        <row r="155">
          <cell r="A155" t="str">
            <v>E9515</v>
          </cell>
          <cell r="B155" t="str">
            <v>Escavadeira hidráulica sobre esteiras com caçamba com capacidade de 1,56 m³ - 118 kW</v>
          </cell>
          <cell r="C155">
            <v>219.316</v>
          </cell>
          <cell r="D155">
            <v>98.403599999999997</v>
          </cell>
        </row>
        <row r="156">
          <cell r="A156" t="str">
            <v>E9516</v>
          </cell>
          <cell r="B156" t="str">
            <v>Perfuratriz hidráulica sobre esteiras - 283 kW</v>
          </cell>
          <cell r="C156">
            <v>983.33600000000001</v>
          </cell>
          <cell r="D156">
            <v>491.6703</v>
          </cell>
        </row>
        <row r="157">
          <cell r="A157" t="str">
            <v>E9517</v>
          </cell>
          <cell r="B157" t="str">
            <v>Compressor de ar portátil de 430,42 l/s (912 PCM) - 242 kW</v>
          </cell>
          <cell r="C157">
            <v>237.0977</v>
          </cell>
          <cell r="D157">
            <v>37.818399999999997</v>
          </cell>
        </row>
        <row r="158">
          <cell r="A158" t="str">
            <v>E9518</v>
          </cell>
          <cell r="B158" t="str">
            <v>Grade de 24 discos rebocável de D = 60 cm (24”)</v>
          </cell>
          <cell r="C158">
            <v>3.8357000000000001</v>
          </cell>
          <cell r="D158">
            <v>2.6496</v>
          </cell>
        </row>
        <row r="159">
          <cell r="A159" t="str">
            <v>E9519</v>
          </cell>
          <cell r="B159" t="str">
            <v>Betoneira com motor a gasolina com capacidade de 600 l - 10 kW</v>
          </cell>
          <cell r="C159">
            <v>43.340600000000002</v>
          </cell>
          <cell r="D159">
            <v>23.561599999999999</v>
          </cell>
        </row>
        <row r="160">
          <cell r="A160" t="str">
            <v>E9521</v>
          </cell>
          <cell r="B160" t="str">
            <v>Grupo gerador - 2,5/3 kVA</v>
          </cell>
          <cell r="C160">
            <v>3.5034999999999998</v>
          </cell>
          <cell r="D160">
            <v>0.1928</v>
          </cell>
        </row>
        <row r="161">
          <cell r="A161" t="str">
            <v>E9522</v>
          </cell>
          <cell r="B161" t="str">
            <v>Caldeira de asfalto rebocável com capacidade de 1.500 l - 6,5 kW</v>
          </cell>
          <cell r="C161">
            <v>18.468399999999999</v>
          </cell>
          <cell r="D161">
            <v>11.6166</v>
          </cell>
        </row>
        <row r="162">
          <cell r="A162" t="str">
            <v>E9523</v>
          </cell>
          <cell r="B162" t="str">
            <v>Motoscraper - 304 kW</v>
          </cell>
          <cell r="C162">
            <v>899.70860000000005</v>
          </cell>
          <cell r="D162">
            <v>390.6927</v>
          </cell>
        </row>
        <row r="163">
          <cell r="A163" t="str">
            <v>E9524</v>
          </cell>
          <cell r="B163" t="str">
            <v>Motoniveladora - 93 kW</v>
          </cell>
          <cell r="C163">
            <v>194.7902</v>
          </cell>
          <cell r="D163">
            <v>82.765699999999995</v>
          </cell>
        </row>
        <row r="164">
          <cell r="A164" t="str">
            <v>E9525</v>
          </cell>
          <cell r="B164" t="str">
            <v>Ponte rolante com capacidade de 15 t e vão de até 15 m - 20 kW</v>
          </cell>
          <cell r="C164">
            <v>179.1935</v>
          </cell>
          <cell r="D164">
            <v>136.0735</v>
          </cell>
        </row>
        <row r="165">
          <cell r="A165" t="str">
            <v>E9526</v>
          </cell>
          <cell r="B165" t="str">
            <v>Retroescavadeira de pneus com capacidade de 0,76 m³ - 58 kW</v>
          </cell>
          <cell r="C165">
            <v>107.0654</v>
          </cell>
          <cell r="D165">
            <v>54.092799999999997</v>
          </cell>
        </row>
        <row r="166">
          <cell r="A166" t="str">
            <v>E9527</v>
          </cell>
          <cell r="B166" t="str">
            <v>Martelete perfurador/rompedor a ar comprimido de 25 kg para rocha com capacidade de 2.040 gpm</v>
          </cell>
          <cell r="C166">
            <v>23.4666</v>
          </cell>
          <cell r="D166">
            <v>22.1996</v>
          </cell>
        </row>
        <row r="167">
          <cell r="A167" t="str">
            <v>E9528</v>
          </cell>
          <cell r="B167" t="str">
            <v>Empilhadeira a diesel com capacidade de 4 t - 60 kW</v>
          </cell>
          <cell r="C167">
            <v>119.4594</v>
          </cell>
          <cell r="D167">
            <v>56.501399999999997</v>
          </cell>
        </row>
        <row r="168">
          <cell r="A168" t="str">
            <v>E9529</v>
          </cell>
          <cell r="B168" t="str">
            <v>Jateador para estruturas metálicas com transportador a roletes - 22 kW</v>
          </cell>
          <cell r="C168">
            <v>519.05269999999996</v>
          </cell>
          <cell r="D168">
            <v>330.9708</v>
          </cell>
        </row>
        <row r="169">
          <cell r="A169" t="str">
            <v>E9530</v>
          </cell>
          <cell r="B169" t="str">
            <v>Rolo compactador liso vibratório autopropelido por pneus de 11 t - 97 kW</v>
          </cell>
          <cell r="C169">
            <v>167.15440000000001</v>
          </cell>
          <cell r="D169">
            <v>69.273399999999995</v>
          </cell>
        </row>
        <row r="170">
          <cell r="A170" t="str">
            <v>E9532</v>
          </cell>
          <cell r="B170" t="str">
            <v>Equipamento de solda MIG com acessórios - 14,6 kVA</v>
          </cell>
          <cell r="C170">
            <v>8.4451000000000001</v>
          </cell>
          <cell r="D170">
            <v>4.6124000000000001</v>
          </cell>
        </row>
        <row r="171">
          <cell r="A171" t="str">
            <v>E9535</v>
          </cell>
          <cell r="B171" t="str">
            <v>Serra circular com bancada - D = 30 cm - 4 kW</v>
          </cell>
          <cell r="C171">
            <v>21.4528</v>
          </cell>
          <cell r="D171">
            <v>21.203900000000001</v>
          </cell>
        </row>
        <row r="172">
          <cell r="A172" t="str">
            <v>E9536</v>
          </cell>
          <cell r="B172" t="str">
            <v>Embarcação de transporte de pessoal e apoio logístico - 30 kW</v>
          </cell>
          <cell r="C172">
            <v>95.826499999999996</v>
          </cell>
          <cell r="D172">
            <v>32.818800000000003</v>
          </cell>
        </row>
        <row r="173">
          <cell r="A173" t="str">
            <v>E9538</v>
          </cell>
          <cell r="B173" t="str">
            <v>Conjunto vibratório para meio tubo de concreto com encaixe PB e 3 jogos de fôrmas - D = 0,30m</v>
          </cell>
          <cell r="C173">
            <v>3.7627999999999999</v>
          </cell>
          <cell r="D173">
            <v>2.3180999999999998</v>
          </cell>
        </row>
        <row r="174">
          <cell r="A174" t="str">
            <v>E9539</v>
          </cell>
          <cell r="B174" t="str">
            <v>Equipamento de batimetria monofeixe</v>
          </cell>
          <cell r="C174">
            <v>35.1158</v>
          </cell>
          <cell r="D174">
            <v>31.6143</v>
          </cell>
        </row>
        <row r="175">
          <cell r="A175" t="str">
            <v>E9540</v>
          </cell>
          <cell r="B175" t="str">
            <v>Trator sobre esteiras com lâmina - 127 kW</v>
          </cell>
          <cell r="C175">
            <v>196.91630000000001</v>
          </cell>
          <cell r="D175">
            <v>74.749700000000004</v>
          </cell>
        </row>
        <row r="176">
          <cell r="A176" t="str">
            <v>E9541</v>
          </cell>
          <cell r="B176" t="str">
            <v>Trator sobre esteiras com lâmina - 259 kW</v>
          </cell>
          <cell r="C176">
            <v>527.2414</v>
          </cell>
          <cell r="D176">
            <v>200.1628</v>
          </cell>
        </row>
        <row r="177">
          <cell r="A177" t="str">
            <v>E9544</v>
          </cell>
          <cell r="B177" t="str">
            <v>Vassoura mecânica rebocável com largura de 2,44 m</v>
          </cell>
          <cell r="C177">
            <v>8.5825999999999993</v>
          </cell>
          <cell r="D177">
            <v>5.4855999999999998</v>
          </cell>
        </row>
        <row r="178">
          <cell r="A178" t="str">
            <v>E9545</v>
          </cell>
          <cell r="B178" t="str">
            <v>Vibroacabadora de asfalto sobre esteiras - 82 kW</v>
          </cell>
          <cell r="C178">
            <v>209.14439999999999</v>
          </cell>
          <cell r="D178">
            <v>90.490499999999997</v>
          </cell>
        </row>
        <row r="179">
          <cell r="A179" t="str">
            <v>E9547</v>
          </cell>
          <cell r="B179" t="str">
            <v>Máquina de solda elétrica transformadora 250 A - 9,20 kW</v>
          </cell>
          <cell r="C179">
            <v>0.1047</v>
          </cell>
          <cell r="D179">
            <v>5.7200000000000001E-2</v>
          </cell>
        </row>
        <row r="180">
          <cell r="A180" t="str">
            <v>E9548</v>
          </cell>
          <cell r="B180" t="str">
            <v>Bomba centrífuga com capacidade de 8,6 a 22 m³/h - 1,50 kW</v>
          </cell>
          <cell r="C180">
            <v>0.2606</v>
          </cell>
          <cell r="D180">
            <v>0.15090000000000001</v>
          </cell>
        </row>
        <row r="181">
          <cell r="A181" t="str">
            <v>E9551</v>
          </cell>
          <cell r="B181" t="str">
            <v>Obturador mecânico simples com extensão de 12 m</v>
          </cell>
          <cell r="C181">
            <v>1.3593999999999999</v>
          </cell>
          <cell r="D181">
            <v>0.92449999999999999</v>
          </cell>
        </row>
        <row r="182">
          <cell r="A182" t="str">
            <v>E9552</v>
          </cell>
          <cell r="B182" t="str">
            <v>Nível ótico com capacidade de aumento de 32x</v>
          </cell>
          <cell r="C182">
            <v>1.5992999999999999</v>
          </cell>
          <cell r="D182">
            <v>1.0526</v>
          </cell>
        </row>
        <row r="183">
          <cell r="A183" t="str">
            <v>E9553</v>
          </cell>
          <cell r="B183" t="str">
            <v>Estação total eletrônica com alcance máximo de 3.000 m</v>
          </cell>
          <cell r="C183">
            <v>4.2165999999999997</v>
          </cell>
          <cell r="D183">
            <v>2.8675000000000002</v>
          </cell>
        </row>
        <row r="184">
          <cell r="A184" t="str">
            <v>E9556</v>
          </cell>
          <cell r="B184" t="str">
            <v>Compactador manual de placa vibratória - 3,00 kW</v>
          </cell>
          <cell r="C184">
            <v>6.7888000000000002</v>
          </cell>
          <cell r="D184">
            <v>0.77139999999999997</v>
          </cell>
        </row>
        <row r="185">
          <cell r="A185" t="str">
            <v>E9558</v>
          </cell>
          <cell r="B185" t="str">
            <v>Tanque de estocagem de asfalto com capacidade de 30.000 l</v>
          </cell>
          <cell r="C185">
            <v>55.491999999999997</v>
          </cell>
          <cell r="D185">
            <v>37.523200000000003</v>
          </cell>
        </row>
        <row r="186">
          <cell r="A186" t="str">
            <v>E9559</v>
          </cell>
          <cell r="B186" t="str">
            <v>Aquecedor de fluido térmico - 12 kW</v>
          </cell>
          <cell r="C186">
            <v>62.47</v>
          </cell>
          <cell r="D186">
            <v>36.1372</v>
          </cell>
        </row>
        <row r="187">
          <cell r="A187" t="str">
            <v>E9560</v>
          </cell>
          <cell r="B187" t="str">
            <v>Ônibus com capacidade para 80 passageiros - 175 kW</v>
          </cell>
          <cell r="C187">
            <v>247.40379999999999</v>
          </cell>
          <cell r="D187">
            <v>67.593599999999995</v>
          </cell>
        </row>
        <row r="188">
          <cell r="A188" t="str">
            <v>E9561</v>
          </cell>
          <cell r="B188" t="str">
            <v>GPS geodésico de simples frequência (L1)</v>
          </cell>
          <cell r="C188">
            <v>3.7263999999999999</v>
          </cell>
          <cell r="D188">
            <v>2.4525999999999999</v>
          </cell>
        </row>
        <row r="189">
          <cell r="A189" t="str">
            <v>E9562</v>
          </cell>
          <cell r="B189" t="str">
            <v>GPS geodésico de dupla frequência (L1/L2)</v>
          </cell>
          <cell r="C189">
            <v>8.0693000000000001</v>
          </cell>
          <cell r="D189">
            <v>5.3109999999999999</v>
          </cell>
        </row>
        <row r="190">
          <cell r="A190" t="str">
            <v>E9563</v>
          </cell>
          <cell r="B190" t="str">
            <v>Perfuratriz hidráulica sobre esteiras com clamshell - 220 kW</v>
          </cell>
          <cell r="C190">
            <v>653.3972</v>
          </cell>
          <cell r="D190">
            <v>323.48899999999998</v>
          </cell>
        </row>
        <row r="191">
          <cell r="A191" t="str">
            <v>E9565</v>
          </cell>
          <cell r="B191" t="str">
            <v>Trator sobre esteiras com lâmina e escarificador - 259 kW</v>
          </cell>
          <cell r="C191">
            <v>528.75049999999999</v>
          </cell>
          <cell r="D191">
            <v>200.90629999999999</v>
          </cell>
        </row>
        <row r="192">
          <cell r="A192" t="str">
            <v>E9566</v>
          </cell>
          <cell r="B192" t="str">
            <v>Guindaste móvel sobre esteiras com clamshell de 1,9 m³ - 220 kW</v>
          </cell>
          <cell r="C192">
            <v>478.24400000000003</v>
          </cell>
          <cell r="D192">
            <v>233.7525</v>
          </cell>
        </row>
        <row r="193">
          <cell r="A193" t="str">
            <v>E9567</v>
          </cell>
          <cell r="B193" t="str">
            <v>Fresadora de piso de concreto - 6,7 kW</v>
          </cell>
          <cell r="C193">
            <v>15.0626</v>
          </cell>
          <cell r="D193">
            <v>1.6473</v>
          </cell>
        </row>
        <row r="194">
          <cell r="A194" t="str">
            <v>E9568</v>
          </cell>
          <cell r="B194" t="str">
            <v>Furadeira de impacto de 12,5 mm - 0,80 kW</v>
          </cell>
          <cell r="C194">
            <v>0.18540000000000001</v>
          </cell>
          <cell r="D194">
            <v>0.122</v>
          </cell>
        </row>
        <row r="195">
          <cell r="A195" t="str">
            <v>E9569</v>
          </cell>
          <cell r="B195" t="str">
            <v>Guindaste móvel sobre esteiras com clamshell de 4,6 m³ - 403 kW</v>
          </cell>
          <cell r="C195">
            <v>340.86</v>
          </cell>
          <cell r="D195">
            <v>163.73150000000001</v>
          </cell>
        </row>
        <row r="196">
          <cell r="A196" t="str">
            <v>E9570</v>
          </cell>
          <cell r="B196" t="str">
            <v>Furadeira com base magnética - 1,20 kW</v>
          </cell>
          <cell r="C196">
            <v>1.1416999999999999</v>
          </cell>
          <cell r="D196">
            <v>0.71809999999999996</v>
          </cell>
        </row>
        <row r="197">
          <cell r="A197" t="str">
            <v>E9574</v>
          </cell>
          <cell r="B197" t="str">
            <v>Perfuratriz sobre esteiras - 145 kW</v>
          </cell>
          <cell r="C197">
            <v>526.21379999999999</v>
          </cell>
          <cell r="D197">
            <v>253.7183</v>
          </cell>
        </row>
        <row r="198">
          <cell r="A198" t="str">
            <v>E9576</v>
          </cell>
          <cell r="B198" t="str">
            <v>Escavadeira hidráulica de longo alcance sobre esteiras - 103 kW</v>
          </cell>
          <cell r="C198">
            <v>201.53049999999999</v>
          </cell>
          <cell r="D198">
            <v>92.999600000000001</v>
          </cell>
        </row>
        <row r="199">
          <cell r="A199" t="str">
            <v>E9577</v>
          </cell>
          <cell r="B199" t="str">
            <v>Trator agrícola sobre pneus - 77 kW</v>
          </cell>
          <cell r="C199">
            <v>100.128</v>
          </cell>
          <cell r="D199">
            <v>33.920900000000003</v>
          </cell>
        </row>
        <row r="200">
          <cell r="A200" t="str">
            <v>E9578</v>
          </cell>
          <cell r="B200" t="str">
            <v>Conjunto vibratório para meio tubo de concreto com encaixe PB e 3 jogos de fôrmas - D = 0,40m</v>
          </cell>
          <cell r="C200">
            <v>3.8944000000000001</v>
          </cell>
          <cell r="D200">
            <v>2.3992</v>
          </cell>
        </row>
        <row r="201">
          <cell r="A201" t="str">
            <v>E9580</v>
          </cell>
          <cell r="B201" t="str">
            <v>Fresadora e distribuidora com controle de greide - 287 kW</v>
          </cell>
          <cell r="C201">
            <v>669.43989999999997</v>
          </cell>
          <cell r="D201">
            <v>233.81800000000001</v>
          </cell>
        </row>
        <row r="202">
          <cell r="A202" t="str">
            <v>E9581</v>
          </cell>
          <cell r="B202" t="str">
            <v>Carregadeira de pneus para rocha com capacidade de 1,72 m³ - 113 kW</v>
          </cell>
          <cell r="C202">
            <v>216.0119</v>
          </cell>
          <cell r="D202">
            <v>81.490899999999996</v>
          </cell>
        </row>
        <row r="203">
          <cell r="A203" t="str">
            <v>E9583</v>
          </cell>
          <cell r="B203" t="str">
            <v>Distribuidor de agregados rebocável com capacidade de 1,9 m³</v>
          </cell>
          <cell r="C203">
            <v>11.069800000000001</v>
          </cell>
          <cell r="D203">
            <v>7.0753000000000004</v>
          </cell>
        </row>
        <row r="204">
          <cell r="A204" t="str">
            <v>E9584</v>
          </cell>
          <cell r="B204" t="str">
            <v>Carregadeira de pneus com capacidade de 1,72 m³ - 113 kW</v>
          </cell>
          <cell r="C204">
            <v>136.61259999999999</v>
          </cell>
          <cell r="D204">
            <v>67.008899999999997</v>
          </cell>
        </row>
        <row r="205">
          <cell r="A205" t="str">
            <v>E9585</v>
          </cell>
          <cell r="B205" t="str">
            <v>Motosserra com motor a gasolina - 2,30 kW</v>
          </cell>
          <cell r="C205">
            <v>26.7255</v>
          </cell>
          <cell r="D205">
            <v>21.686900000000001</v>
          </cell>
        </row>
        <row r="206">
          <cell r="A206" t="str">
            <v>E9586</v>
          </cell>
          <cell r="B206" t="str">
            <v>Régua vibratória dupla com 4 m - 4,10 kW</v>
          </cell>
          <cell r="C206">
            <v>8.2329000000000008</v>
          </cell>
          <cell r="D206">
            <v>0.51919999999999999</v>
          </cell>
        </row>
        <row r="207">
          <cell r="A207" t="str">
            <v>E9587</v>
          </cell>
          <cell r="B207" t="str">
            <v>Serra para corte de concreto - 4 kW</v>
          </cell>
          <cell r="C207">
            <v>9.1966999999999999</v>
          </cell>
          <cell r="D207">
            <v>1.1608000000000001</v>
          </cell>
        </row>
        <row r="208">
          <cell r="A208" t="str">
            <v>E9588</v>
          </cell>
          <cell r="B208" t="str">
            <v>Vibroacabadora de concreto sobre esteiras com fôrmas deslizantes - 205 kW</v>
          </cell>
          <cell r="C208">
            <v>721.99300000000005</v>
          </cell>
          <cell r="D208">
            <v>300.94540000000001</v>
          </cell>
        </row>
        <row r="209">
          <cell r="A209" t="str">
            <v>E9589</v>
          </cell>
          <cell r="B209" t="str">
            <v>Maquina texturizadora e aplicadora de cura química em pavimento de concreto - 44,80 kW</v>
          </cell>
          <cell r="C209">
            <v>171.88130000000001</v>
          </cell>
          <cell r="D209">
            <v>93.496700000000004</v>
          </cell>
        </row>
        <row r="210">
          <cell r="A210" t="str">
            <v>E9590</v>
          </cell>
          <cell r="B210" t="str">
            <v>Central de concreto com capacidade de 40 m³/h - dosadora fixa</v>
          </cell>
          <cell r="C210">
            <v>82.702799999999996</v>
          </cell>
          <cell r="D210">
            <v>63.131</v>
          </cell>
        </row>
        <row r="211">
          <cell r="A211" t="str">
            <v>E9591</v>
          </cell>
          <cell r="B211" t="str">
            <v>Serra para corte de concreto e asfalto - 10 kW</v>
          </cell>
          <cell r="C211">
            <v>20.619599999999998</v>
          </cell>
          <cell r="D211">
            <v>1.5284</v>
          </cell>
        </row>
        <row r="212">
          <cell r="A212" t="str">
            <v>E9593</v>
          </cell>
          <cell r="B212" t="str">
            <v>Draga hopper com capacidade de 750 m³</v>
          </cell>
          <cell r="C212">
            <v>3796.1269000000002</v>
          </cell>
          <cell r="D212">
            <v>1479.0324000000001</v>
          </cell>
        </row>
        <row r="213">
          <cell r="A213" t="str">
            <v>E9594</v>
          </cell>
          <cell r="B213" t="str">
            <v>Draga hopper com capacidade de 1.000 m³</v>
          </cell>
          <cell r="C213">
            <v>4510.8651</v>
          </cell>
          <cell r="D213">
            <v>1752.6284000000001</v>
          </cell>
        </row>
        <row r="214">
          <cell r="A214" t="str">
            <v>E9595</v>
          </cell>
          <cell r="B214" t="str">
            <v>Draga hopper com capacidade de 2.000 m³</v>
          </cell>
          <cell r="C214">
            <v>8877.8151999999991</v>
          </cell>
          <cell r="D214">
            <v>3414.7303000000002</v>
          </cell>
        </row>
        <row r="215">
          <cell r="A215" t="str">
            <v>E9596</v>
          </cell>
          <cell r="B215" t="str">
            <v>Draga hopper com capacidade de 3.000 m³</v>
          </cell>
          <cell r="C215">
            <v>11666.925300000001</v>
          </cell>
          <cell r="D215">
            <v>4475.7389999999996</v>
          </cell>
        </row>
        <row r="216">
          <cell r="A216" t="str">
            <v>E9597</v>
          </cell>
          <cell r="B216" t="str">
            <v>Draga hopper com capacidade de 4.000 m³</v>
          </cell>
          <cell r="C216">
            <v>13388.513499999999</v>
          </cell>
          <cell r="D216">
            <v>5043.2789000000002</v>
          </cell>
        </row>
        <row r="217">
          <cell r="A217" t="str">
            <v>E9598</v>
          </cell>
          <cell r="B217" t="str">
            <v>Draga hopper com capacidade de 5.000 m³</v>
          </cell>
          <cell r="C217">
            <v>15971.808199999999</v>
          </cell>
          <cell r="D217">
            <v>5949.88</v>
          </cell>
        </row>
        <row r="218">
          <cell r="A218" t="str">
            <v>E9599</v>
          </cell>
          <cell r="B218" t="str">
            <v>Central de concreto com capacidade de 30 m³/h - dosadora RS</v>
          </cell>
          <cell r="C218">
            <v>57.179299999999998</v>
          </cell>
          <cell r="D218">
            <v>48.013100000000001</v>
          </cell>
        </row>
        <row r="219">
          <cell r="A219" t="str">
            <v>E9601</v>
          </cell>
          <cell r="B219" t="str">
            <v>Embarcação de transporte de pessoal e apoio logístico - 130 kW</v>
          </cell>
          <cell r="C219">
            <v>314.62509999999997</v>
          </cell>
          <cell r="D219">
            <v>40.076900000000002</v>
          </cell>
        </row>
        <row r="220">
          <cell r="A220" t="str">
            <v>E9603</v>
          </cell>
          <cell r="B220" t="str">
            <v>Embarcação empurradora multipropósito com guindaste hidráulico de 74 kN.m - 165 kW</v>
          </cell>
          <cell r="C220">
            <v>355.95420000000001</v>
          </cell>
          <cell r="D220">
            <v>161.0728</v>
          </cell>
        </row>
        <row r="221">
          <cell r="A221" t="str">
            <v>E9606</v>
          </cell>
          <cell r="B221" t="str">
            <v>Embarcação rebocadora - 2 x 268 kW</v>
          </cell>
          <cell r="C221">
            <v>588.3528</v>
          </cell>
          <cell r="D221">
            <v>138.9442</v>
          </cell>
        </row>
        <row r="222">
          <cell r="A222" t="str">
            <v>E9607</v>
          </cell>
          <cell r="B222" t="str">
            <v>Conjunto de britagem para rachão com capacidade de 80 m³/h - 224 kW</v>
          </cell>
          <cell r="C222">
            <v>274.61799999999999</v>
          </cell>
          <cell r="D222">
            <v>185.59309999999999</v>
          </cell>
        </row>
        <row r="223">
          <cell r="A223" t="str">
            <v>E9609</v>
          </cell>
          <cell r="B223" t="str">
            <v>Draga de sucção para extração de areia com tubo de descarga de 150 mm - 100 kW</v>
          </cell>
          <cell r="C223">
            <v>118.04179999999999</v>
          </cell>
          <cell r="D223">
            <v>46.733400000000003</v>
          </cell>
        </row>
        <row r="224">
          <cell r="A224" t="str">
            <v>E9610</v>
          </cell>
          <cell r="B224" t="str">
            <v>Compressor de ar portátil de 42,48 l/s (90 PCM) - 18,50 kW</v>
          </cell>
          <cell r="C224">
            <v>25.713799999999999</v>
          </cell>
          <cell r="D224">
            <v>7.0879000000000003</v>
          </cell>
        </row>
        <row r="225">
          <cell r="A225" t="str">
            <v>E9611</v>
          </cell>
          <cell r="B225" t="str">
            <v>Conjunto de britagem com capacidade de 80 m³/h - 313 kW</v>
          </cell>
          <cell r="C225">
            <v>756.24289999999996</v>
          </cell>
          <cell r="D225">
            <v>488.50749999999999</v>
          </cell>
        </row>
        <row r="226">
          <cell r="A226" t="str">
            <v>E9612</v>
          </cell>
          <cell r="B226" t="str">
            <v>Plataforma flutuante montada na obra de 12 x 24 x 1,8 m com capacidade de 150 t</v>
          </cell>
          <cell r="C226">
            <v>56.650599999999997</v>
          </cell>
          <cell r="D226">
            <v>50.020600000000002</v>
          </cell>
        </row>
        <row r="227">
          <cell r="A227" t="str">
            <v>E9613</v>
          </cell>
          <cell r="B227" t="str">
            <v>Guindaste móvel sobre esteiras com pinça com capacidade de 40 t - 186 kW</v>
          </cell>
          <cell r="C227">
            <v>758.92589999999996</v>
          </cell>
          <cell r="D227">
            <v>377.46230000000003</v>
          </cell>
        </row>
        <row r="228">
          <cell r="A228" t="str">
            <v>E9614</v>
          </cell>
          <cell r="B228" t="str">
            <v>Bomba com capacidade de 136 m³/h e câmara de vácuo - 5,60 kW</v>
          </cell>
          <cell r="C228">
            <v>1.2051000000000001</v>
          </cell>
          <cell r="D228">
            <v>0.69779999999999998</v>
          </cell>
        </row>
        <row r="229">
          <cell r="A229" t="str">
            <v>E9615</v>
          </cell>
          <cell r="B229" t="str">
            <v>Usina misturadora de solos com capacidade de 300 t/h - 44 kW</v>
          </cell>
          <cell r="C229">
            <v>145.1908</v>
          </cell>
          <cell r="D229">
            <v>96.971100000000007</v>
          </cell>
        </row>
        <row r="230">
          <cell r="A230" t="str">
            <v>E9617</v>
          </cell>
          <cell r="B230" t="str">
            <v>Usina misturadora de pré misturado a frio com capacidade de 60 t/h - 23,50 kW</v>
          </cell>
          <cell r="C230">
            <v>46.203000000000003</v>
          </cell>
          <cell r="D230">
            <v>38.339399999999998</v>
          </cell>
        </row>
        <row r="231">
          <cell r="A231" t="str">
            <v>E9618</v>
          </cell>
          <cell r="B231" t="str">
            <v>Batelão autopropelido com capacidade de 300 m³ - 224 kW</v>
          </cell>
          <cell r="C231">
            <v>827.00980000000004</v>
          </cell>
          <cell r="D231">
            <v>382.4692</v>
          </cell>
        </row>
        <row r="232">
          <cell r="A232" t="str">
            <v>E9619</v>
          </cell>
          <cell r="B232" t="str">
            <v>Batelão autopropelido com capacidade de 500 m³ - 373 kW</v>
          </cell>
          <cell r="C232">
            <v>1016.8704</v>
          </cell>
          <cell r="D232">
            <v>447.35890000000001</v>
          </cell>
        </row>
        <row r="233">
          <cell r="A233" t="str">
            <v>E9620</v>
          </cell>
          <cell r="B233" t="str">
            <v>Pontão flutuante de 15 x 30 x 1,8 m com capacidade de 500 t</v>
          </cell>
          <cell r="C233">
            <v>86.544600000000003</v>
          </cell>
          <cell r="D233">
            <v>53.822200000000002</v>
          </cell>
        </row>
        <row r="234">
          <cell r="A234" t="str">
            <v>E9621</v>
          </cell>
          <cell r="B234" t="str">
            <v>Bomba de injeção de argamassa e nata com capacidade de 1,08 m³/h (18 l/min) e misturador com tambor de 0,100 m³ - 6,20 kW</v>
          </cell>
          <cell r="C234">
            <v>32.072499999999998</v>
          </cell>
          <cell r="D234">
            <v>24.261299999999999</v>
          </cell>
        </row>
        <row r="235">
          <cell r="A235" t="str">
            <v>E9622</v>
          </cell>
          <cell r="B235" t="str">
            <v>Máquina de bancada universal para corte de chapa - 1,50 kW</v>
          </cell>
          <cell r="C235">
            <v>5.4450000000000003</v>
          </cell>
          <cell r="D235">
            <v>3.4245999999999999</v>
          </cell>
        </row>
        <row r="236">
          <cell r="A236" t="str">
            <v>E9623</v>
          </cell>
          <cell r="B236" t="str">
            <v>Máquina de bancada guilhotina - 4,00 kW</v>
          </cell>
          <cell r="C236">
            <v>14.4422</v>
          </cell>
          <cell r="D236">
            <v>9.0832999999999995</v>
          </cell>
        </row>
        <row r="237">
          <cell r="A237" t="str">
            <v>E9624</v>
          </cell>
          <cell r="B237" t="str">
            <v>Draga hopper com capacidade de 10.000 m³</v>
          </cell>
          <cell r="C237">
            <v>25336.3609</v>
          </cell>
          <cell r="D237">
            <v>9275.7579999999998</v>
          </cell>
        </row>
        <row r="238">
          <cell r="A238" t="str">
            <v>E9625</v>
          </cell>
          <cell r="B238" t="str">
            <v>Draga hopper com capacidade de 15.000 m³</v>
          </cell>
          <cell r="C238">
            <v>36514.775699999998</v>
          </cell>
          <cell r="D238">
            <v>13272.882</v>
          </cell>
        </row>
        <row r="239">
          <cell r="A239" t="str">
            <v>E9626</v>
          </cell>
          <cell r="B239" t="str">
            <v>Draga hopper com capacidade de 20.000 m³</v>
          </cell>
          <cell r="C239">
            <v>47742.125699999997</v>
          </cell>
          <cell r="D239">
            <v>17269.729200000002</v>
          </cell>
        </row>
        <row r="240">
          <cell r="A240" t="str">
            <v>E9627</v>
          </cell>
          <cell r="B240" t="str">
            <v>Embarcação hotel com capacidade para 15 pessoas - 199 kW</v>
          </cell>
          <cell r="C240">
            <v>273.6311</v>
          </cell>
          <cell r="D240">
            <v>73.324399999999997</v>
          </cell>
        </row>
        <row r="241">
          <cell r="A241" t="str">
            <v>E9628</v>
          </cell>
          <cell r="B241" t="str">
            <v>Fábrica de pré-moldado de concreto para balizador - 2,20 kW</v>
          </cell>
          <cell r="C241">
            <v>3.2410999999999999</v>
          </cell>
          <cell r="D241">
            <v>1.9966999999999999</v>
          </cell>
        </row>
        <row r="242">
          <cell r="A242" t="str">
            <v>E9629</v>
          </cell>
          <cell r="B242" t="str">
            <v>Compressor de ar portátil de 185,95 l/s (394 PCM) - 81,50 kW</v>
          </cell>
          <cell r="C242">
            <v>85.448499999999996</v>
          </cell>
          <cell r="D242">
            <v>15.8331</v>
          </cell>
        </row>
        <row r="243">
          <cell r="A243" t="str">
            <v>E9630</v>
          </cell>
          <cell r="B243" t="str">
            <v>Bomba submersível com capacidade de 75 m³/h - 3,6 kW</v>
          </cell>
          <cell r="C243">
            <v>0.74260000000000004</v>
          </cell>
          <cell r="D243">
            <v>0.43</v>
          </cell>
        </row>
        <row r="244">
          <cell r="A244" t="str">
            <v>E9631</v>
          </cell>
          <cell r="B244" t="str">
            <v>Bomba para concreto projetado via seca com capacidade de 6 m³/h - 7,5 kW</v>
          </cell>
          <cell r="C244">
            <v>66.206900000000005</v>
          </cell>
          <cell r="D244">
            <v>52.941099999999999</v>
          </cell>
        </row>
        <row r="245">
          <cell r="A245" t="str">
            <v>E9632</v>
          </cell>
          <cell r="B245" t="str">
            <v>Conjunto vibratório para tubos de concreto com encaixe PB e 3 jogos de fôrmas - D = 0,20 m</v>
          </cell>
          <cell r="C245">
            <v>10.2204</v>
          </cell>
          <cell r="D245">
            <v>6.2964000000000002</v>
          </cell>
        </row>
        <row r="246">
          <cell r="A246" t="str">
            <v>E9633</v>
          </cell>
          <cell r="B246" t="str">
            <v>Conjunto vibratório para tubos de concreto com encaixe PB e 3 jogos de fôrmas - D = 0,30 m</v>
          </cell>
          <cell r="C246">
            <v>11.862299999999999</v>
          </cell>
          <cell r="D246">
            <v>7.3079000000000001</v>
          </cell>
        </row>
        <row r="247">
          <cell r="A247" t="str">
            <v>E9634</v>
          </cell>
          <cell r="B247" t="str">
            <v>Conjunto vibratório para tubos de concreto com encaixe PB e 3 jogos de fôrmas - D = 0,40 m</v>
          </cell>
          <cell r="C247">
            <v>12.5205</v>
          </cell>
          <cell r="D247">
            <v>7.7134</v>
          </cell>
        </row>
        <row r="248">
          <cell r="A248" t="str">
            <v>E9635</v>
          </cell>
          <cell r="B248" t="str">
            <v>Draga de sucção e recalque com potência da bomba de 294 kW e cortador de 30 kW</v>
          </cell>
          <cell r="C248">
            <v>536.99850000000004</v>
          </cell>
          <cell r="D248">
            <v>186.1866</v>
          </cell>
        </row>
        <row r="249">
          <cell r="A249" t="str">
            <v>E9636</v>
          </cell>
          <cell r="B249" t="str">
            <v>Draga de sucção e recalque com potência da bomba de 483 kW e cortador de 55 kW</v>
          </cell>
          <cell r="C249">
            <v>698.798</v>
          </cell>
          <cell r="D249">
            <v>205.4743</v>
          </cell>
        </row>
        <row r="250">
          <cell r="A250" t="str">
            <v>E9637</v>
          </cell>
          <cell r="B250" t="str">
            <v>Draga de sucção e recalque com potência da bomba de 746 kW e cortador de 110 kW</v>
          </cell>
          <cell r="C250">
            <v>1117.7554</v>
          </cell>
          <cell r="D250">
            <v>326.94929999999999</v>
          </cell>
        </row>
        <row r="251">
          <cell r="A251" t="str">
            <v>E9638</v>
          </cell>
          <cell r="B251" t="str">
            <v>Draga de sucção e recalque com potência da bomba de 1.350 kW e cortador de 170 kW</v>
          </cell>
          <cell r="C251">
            <v>1788.992</v>
          </cell>
          <cell r="D251">
            <v>453.88690000000003</v>
          </cell>
        </row>
        <row r="252">
          <cell r="A252" t="str">
            <v>E9639</v>
          </cell>
          <cell r="B252" t="str">
            <v>Embarcação hotel com capacidade para 30 pessoas - 2 x 112 kW</v>
          </cell>
          <cell r="C252">
            <v>411.74270000000001</v>
          </cell>
          <cell r="D252">
            <v>164.85310000000001</v>
          </cell>
        </row>
        <row r="253">
          <cell r="A253" t="str">
            <v>E9640</v>
          </cell>
          <cell r="B253" t="str">
            <v>Compressor de ar portátil de 33,51 l/s (71 PCM) - 14 kW</v>
          </cell>
          <cell r="C253">
            <v>20.9556</v>
          </cell>
          <cell r="D253">
            <v>6.1913999999999998</v>
          </cell>
        </row>
        <row r="254">
          <cell r="A254" t="str">
            <v>E9641</v>
          </cell>
          <cell r="B254" t="str">
            <v>Compressor de ar portátil de 75,04 l/s (159 PCM) - 33 kW</v>
          </cell>
          <cell r="C254">
            <v>37.5762</v>
          </cell>
          <cell r="D254">
            <v>8.0576000000000008</v>
          </cell>
        </row>
        <row r="255">
          <cell r="A255" t="str">
            <v>E9642</v>
          </cell>
          <cell r="B255" t="str">
            <v>Perfuratriz hidráulica sobre esteiras para estaca raiz - 56 kW</v>
          </cell>
          <cell r="C255">
            <v>209.82159999999999</v>
          </cell>
          <cell r="D255">
            <v>115.3689</v>
          </cell>
        </row>
        <row r="256">
          <cell r="A256" t="str">
            <v>E9643</v>
          </cell>
          <cell r="B256" t="str">
            <v>Equipamento para pintura a ar comprimido de pistola com caneca com capacidade de 1.000 ml e compressor de 1,50 kW</v>
          </cell>
          <cell r="C256">
            <v>0.437</v>
          </cell>
          <cell r="D256">
            <v>0.29720000000000002</v>
          </cell>
        </row>
        <row r="257">
          <cell r="A257" t="str">
            <v>E9646</v>
          </cell>
          <cell r="B257" t="str">
            <v>Compressor de ar portátil de 58,52 l/s (124 PCM) - 27 kW</v>
          </cell>
          <cell r="C257">
            <v>32.945300000000003</v>
          </cell>
          <cell r="D257">
            <v>7.8098999999999998</v>
          </cell>
        </row>
        <row r="258">
          <cell r="A258" t="str">
            <v>E9647</v>
          </cell>
          <cell r="B258" t="str">
            <v>Compactador manual com soquete vibratório - 4,10 kW</v>
          </cell>
          <cell r="C258">
            <v>8.8877000000000006</v>
          </cell>
          <cell r="D258">
            <v>0.83840000000000003</v>
          </cell>
        </row>
        <row r="259">
          <cell r="A259" t="str">
            <v>E9648</v>
          </cell>
          <cell r="B259" t="str">
            <v>Compressor de ar portátil de 422,86 l/s (896 PCM) - 213 kW</v>
          </cell>
          <cell r="C259">
            <v>211.2525</v>
          </cell>
          <cell r="D259">
            <v>34.706299999999999</v>
          </cell>
        </row>
        <row r="260">
          <cell r="A260" t="str">
            <v>E9649</v>
          </cell>
          <cell r="B260" t="str">
            <v>Compressor de ar portátil de 94,39 l/s (200 PCM) - 36 kW</v>
          </cell>
          <cell r="C260">
            <v>43.324199999999998</v>
          </cell>
          <cell r="D260">
            <v>10.079800000000001</v>
          </cell>
        </row>
        <row r="261">
          <cell r="A261" t="str">
            <v>E9651</v>
          </cell>
          <cell r="B261" t="str">
            <v>Guindaste móvel sobre esteiras com Hammer Grab - 186 kW</v>
          </cell>
          <cell r="C261">
            <v>427.84249999999997</v>
          </cell>
          <cell r="D261">
            <v>212.05520000000001</v>
          </cell>
        </row>
        <row r="262">
          <cell r="A262" t="str">
            <v>E9652</v>
          </cell>
          <cell r="B262" t="str">
            <v>Compressor de ar portátil de 540,85 l/s (1.146 PCM) - 331,10 kW</v>
          </cell>
          <cell r="C262">
            <v>331.5059</v>
          </cell>
          <cell r="D262">
            <v>55.676299999999998</v>
          </cell>
        </row>
        <row r="263">
          <cell r="A263" t="str">
            <v>E9653</v>
          </cell>
          <cell r="B263" t="str">
            <v>Guindaste móvel sobre esteiras com trado para escavação em solos - 186 kW</v>
          </cell>
          <cell r="C263">
            <v>404.8272</v>
          </cell>
          <cell r="D263">
            <v>200.55690000000001</v>
          </cell>
        </row>
        <row r="264">
          <cell r="A264" t="str">
            <v>E9654</v>
          </cell>
          <cell r="B264" t="str">
            <v>Guindaste móvel sobre esteiras com trado com bits escavação em rocha - 186 kW</v>
          </cell>
          <cell r="C264">
            <v>404.8272</v>
          </cell>
          <cell r="D264">
            <v>200.55690000000001</v>
          </cell>
        </row>
        <row r="265">
          <cell r="A265" t="str">
            <v>E9656</v>
          </cell>
          <cell r="B265" t="str">
            <v>Guindaste móvel sobre esteiras com caçamba para escavação em solos - 186 kW</v>
          </cell>
          <cell r="C265">
            <v>402.85320000000002</v>
          </cell>
          <cell r="D265">
            <v>199.57069999999999</v>
          </cell>
        </row>
        <row r="266">
          <cell r="A266" t="str">
            <v>E9657</v>
          </cell>
          <cell r="B266" t="str">
            <v>Guindaste móvel sobre esteiras com caçamba para escavação em rocha - 186 kW</v>
          </cell>
          <cell r="C266">
            <v>402.85320000000002</v>
          </cell>
          <cell r="D266">
            <v>199.57069999999999</v>
          </cell>
        </row>
        <row r="267">
          <cell r="A267" t="str">
            <v>E9659</v>
          </cell>
          <cell r="B267" t="str">
            <v>Campânula de ar comprimido com capacidade de 3 m³</v>
          </cell>
          <cell r="C267">
            <v>27.738</v>
          </cell>
          <cell r="D267">
            <v>25.630199999999999</v>
          </cell>
        </row>
        <row r="268">
          <cell r="A268" t="str">
            <v>E9660</v>
          </cell>
          <cell r="B268" t="str">
            <v>Guindaste móvel sobre esteiras com capacidade de 40 t - 186 kW</v>
          </cell>
          <cell r="C268">
            <v>406.41759999999999</v>
          </cell>
          <cell r="D268">
            <v>201.35149999999999</v>
          </cell>
        </row>
        <row r="269">
          <cell r="A269" t="str">
            <v>E9661</v>
          </cell>
          <cell r="B269" t="str">
            <v>Compressor de ar portátil de 89,67 l/s (190 PCM) - 36 kW</v>
          </cell>
          <cell r="C269">
            <v>42.899299999999997</v>
          </cell>
          <cell r="D269">
            <v>9.8447999999999993</v>
          </cell>
        </row>
        <row r="270">
          <cell r="A270" t="str">
            <v>E9662</v>
          </cell>
          <cell r="B270" t="str">
            <v>Equipamento para solda e corte com oxiacetileno</v>
          </cell>
          <cell r="C270">
            <v>1.0343</v>
          </cell>
          <cell r="D270">
            <v>0.56489999999999996</v>
          </cell>
        </row>
        <row r="271">
          <cell r="A271" t="str">
            <v>E9664</v>
          </cell>
          <cell r="B271" t="str">
            <v>Guindaste móvel sobre esteiras com capacidade de 80 t - 212 kW</v>
          </cell>
          <cell r="C271">
            <v>494.32459999999998</v>
          </cell>
          <cell r="D271">
            <v>242.60579999999999</v>
          </cell>
        </row>
        <row r="272">
          <cell r="A272" t="str">
            <v>E9668</v>
          </cell>
          <cell r="B272" t="str">
            <v>Mesa vibratória - 2,20 kW</v>
          </cell>
          <cell r="C272">
            <v>3.2831000000000001</v>
          </cell>
          <cell r="D272">
            <v>2.0226000000000002</v>
          </cell>
        </row>
        <row r="273">
          <cell r="A273" t="str">
            <v>E9671</v>
          </cell>
          <cell r="B273" t="str">
            <v>Compressor de ar portátil de 363,87 l/s (771 PCM) - 158,13 kW</v>
          </cell>
          <cell r="C273">
            <v>166.54470000000001</v>
          </cell>
          <cell r="D273">
            <v>31.136900000000001</v>
          </cell>
        </row>
        <row r="274">
          <cell r="A274" t="str">
            <v>E9673</v>
          </cell>
          <cell r="B274" t="str">
            <v>Equipamento de batimetria multifeixe</v>
          </cell>
          <cell r="C274">
            <v>191.6797</v>
          </cell>
          <cell r="D274">
            <v>123.61369999999999</v>
          </cell>
        </row>
        <row r="275">
          <cell r="A275" t="str">
            <v>E9674</v>
          </cell>
          <cell r="B275" t="str">
            <v>Equipamento de medição de descarga líquida com ADCP</v>
          </cell>
          <cell r="C275">
            <v>77.170500000000004</v>
          </cell>
          <cell r="D275">
            <v>63.194800000000001</v>
          </cell>
        </row>
        <row r="276">
          <cell r="A276" t="str">
            <v>E9675</v>
          </cell>
          <cell r="B276" t="str">
            <v>Martelete perfurador/rompedor elétrico - 1,50 kW</v>
          </cell>
          <cell r="C276">
            <v>0.79059999999999997</v>
          </cell>
          <cell r="D276">
            <v>0.43180000000000002</v>
          </cell>
        </row>
        <row r="277">
          <cell r="A277" t="str">
            <v>E9676</v>
          </cell>
          <cell r="B277" t="str">
            <v>Embarcação de transporte de pessoal e apoio logístico - 90 kW</v>
          </cell>
          <cell r="C277">
            <v>228.5222</v>
          </cell>
          <cell r="D277">
            <v>37.945900000000002</v>
          </cell>
        </row>
        <row r="278">
          <cell r="A278" t="str">
            <v>E9677</v>
          </cell>
          <cell r="B278" t="str">
            <v>Martelete perfurador/rompedor a ar comprimido de 10 kg com capacidade de 1.800 gpm</v>
          </cell>
          <cell r="C278">
            <v>22.006599999999999</v>
          </cell>
          <cell r="D278">
            <v>21.402200000000001</v>
          </cell>
        </row>
        <row r="279">
          <cell r="A279" t="str">
            <v>E9678</v>
          </cell>
          <cell r="B279" t="str">
            <v>Fresadora a frio - 410 kW</v>
          </cell>
          <cell r="C279">
            <v>1055.3607999999999</v>
          </cell>
          <cell r="D279">
            <v>372.78179999999998</v>
          </cell>
        </row>
        <row r="280">
          <cell r="A280" t="str">
            <v>E9681</v>
          </cell>
          <cell r="B280" t="str">
            <v>Rolo compactador liso tandem vibratório autopropelido de 10,4 t - 82 kW</v>
          </cell>
          <cell r="C280">
            <v>204.49100000000001</v>
          </cell>
          <cell r="D280">
            <v>74.907799999999995</v>
          </cell>
        </row>
        <row r="281">
          <cell r="A281" t="str">
            <v>E9682</v>
          </cell>
          <cell r="B281" t="str">
            <v>Rolo compactador liso tandem vibratório autopropelido de 1,6 t - 18 kW</v>
          </cell>
          <cell r="C281">
            <v>83.467200000000005</v>
          </cell>
          <cell r="D281">
            <v>47.167999999999999</v>
          </cell>
        </row>
        <row r="282">
          <cell r="A282" t="str">
            <v>E9683</v>
          </cell>
          <cell r="B282" t="str">
            <v>Martelete perfurador/rompedor elétrico - 0,90 kW</v>
          </cell>
          <cell r="C282">
            <v>0.75970000000000004</v>
          </cell>
          <cell r="D282">
            <v>0.41489999999999999</v>
          </cell>
        </row>
        <row r="283">
          <cell r="A283" t="str">
            <v>E9684</v>
          </cell>
          <cell r="B283" t="str">
            <v>Veículo leve picape 4 x 4 com capacidade de 1,10 t - 147 kW</v>
          </cell>
          <cell r="C283">
            <v>89.168400000000005</v>
          </cell>
          <cell r="D283">
            <v>44.083799999999997</v>
          </cell>
        </row>
        <row r="284">
          <cell r="A284" t="str">
            <v>E9685</v>
          </cell>
          <cell r="B284" t="str">
            <v>Rolo compactador pé de carneiro vibratório autopropelido por pneus de 11,6 t - 82 kW</v>
          </cell>
          <cell r="C284">
            <v>157.45590000000001</v>
          </cell>
          <cell r="D284">
            <v>69.352999999999994</v>
          </cell>
        </row>
        <row r="285">
          <cell r="A285" t="str">
            <v>E9689</v>
          </cell>
          <cell r="B285" t="str">
            <v>Usina de asfalto a quente gravimétrica com capacidade de 100/140 t/h - 260 kW</v>
          </cell>
          <cell r="C285">
            <v>952.12879999999996</v>
          </cell>
          <cell r="D285">
            <v>497.70409999999998</v>
          </cell>
        </row>
        <row r="286">
          <cell r="A286" t="str">
            <v>E9691</v>
          </cell>
          <cell r="B286" t="str">
            <v>Guincho tracionador de cordoalhas - 7,50 kW</v>
          </cell>
          <cell r="C286">
            <v>54.830300000000001</v>
          </cell>
          <cell r="D286">
            <v>43.155200000000001</v>
          </cell>
        </row>
        <row r="287">
          <cell r="A287" t="str">
            <v>E9692</v>
          </cell>
          <cell r="B287" t="str">
            <v>Caldeira para aquecimento e injeção de cera - 1 kW</v>
          </cell>
          <cell r="C287">
            <v>27.255199999999999</v>
          </cell>
          <cell r="D287">
            <v>25.861999999999998</v>
          </cell>
        </row>
        <row r="288">
          <cell r="A288" t="str">
            <v>E9694</v>
          </cell>
          <cell r="B288" t="str">
            <v>Misturador de argamassa de alta turbulência com capacidade de 220 l - 13 kW</v>
          </cell>
          <cell r="C288">
            <v>24.491299999999999</v>
          </cell>
          <cell r="D288">
            <v>22.884599999999999</v>
          </cell>
        </row>
        <row r="289">
          <cell r="A289" t="str">
            <v>E9697</v>
          </cell>
          <cell r="B289" t="str">
            <v>Minicarregadeira de pneus com vassoura de 1,8 m - 45,50 kW</v>
          </cell>
          <cell r="C289">
            <v>112.41630000000001</v>
          </cell>
          <cell r="D289">
            <v>48.364199999999997</v>
          </cell>
        </row>
        <row r="290">
          <cell r="A290" t="str">
            <v>E9699</v>
          </cell>
          <cell r="B290" t="str">
            <v>Trituradora de galhos e troncos rebocável com capacidade de até 350 mm de diâmetro com guincho</v>
          </cell>
          <cell r="C290">
            <v>156.64400000000001</v>
          </cell>
          <cell r="D290">
            <v>61.408700000000003</v>
          </cell>
        </row>
        <row r="291">
          <cell r="A291" t="str">
            <v>E9700</v>
          </cell>
          <cell r="B291" t="str">
            <v>Fresadora a frio - 155 kW</v>
          </cell>
          <cell r="C291">
            <v>366.5317</v>
          </cell>
          <cell r="D291">
            <v>137.0703</v>
          </cell>
        </row>
        <row r="292">
          <cell r="A292" t="str">
            <v>E9701</v>
          </cell>
          <cell r="B292" t="str">
            <v>Jateador pressurizado multiabrasivo com capacidade de 280 l</v>
          </cell>
          <cell r="C292">
            <v>24.6921</v>
          </cell>
          <cell r="D292">
            <v>22.85</v>
          </cell>
        </row>
        <row r="293">
          <cell r="A293" t="str">
            <v>E9703</v>
          </cell>
          <cell r="B293" t="str">
            <v>Fábrica de pré-moldado de concreto para mourão - 2,20 kW</v>
          </cell>
          <cell r="C293">
            <v>3.2410999999999999</v>
          </cell>
          <cell r="D293">
            <v>1.9966999999999999</v>
          </cell>
        </row>
        <row r="294">
          <cell r="A294" t="str">
            <v>E9704</v>
          </cell>
          <cell r="B294" t="str">
            <v>Batelão sem propulsão montado na obra com capacidade de 66 m³</v>
          </cell>
          <cell r="C294">
            <v>26.1511</v>
          </cell>
          <cell r="D294">
            <v>23.9343</v>
          </cell>
        </row>
        <row r="295">
          <cell r="A295" t="str">
            <v>E9705</v>
          </cell>
          <cell r="B295" t="str">
            <v>Misturador de lama bentonítica - 4 kW</v>
          </cell>
          <cell r="C295">
            <v>22.680700000000002</v>
          </cell>
          <cell r="D295">
            <v>21.836200000000002</v>
          </cell>
        </row>
        <row r="296">
          <cell r="A296" t="str">
            <v>E9706</v>
          </cell>
          <cell r="B296" t="str">
            <v>Martelete perfurador/rompedor a ar comprimido de 28 kg para concreto com capacidade de 1.230 gpm</v>
          </cell>
          <cell r="C296">
            <v>22.949400000000001</v>
          </cell>
          <cell r="D296">
            <v>21.917100000000001</v>
          </cell>
        </row>
        <row r="297">
          <cell r="A297" t="str">
            <v>E9707</v>
          </cell>
          <cell r="B297" t="str">
            <v>Desarenador - 15 kW</v>
          </cell>
          <cell r="C297">
            <v>22.1769</v>
          </cell>
          <cell r="D297">
            <v>21.495200000000001</v>
          </cell>
        </row>
        <row r="298">
          <cell r="A298" t="str">
            <v>E9708</v>
          </cell>
          <cell r="B298" t="str">
            <v>Microtrator com roçadeira - 10 kW</v>
          </cell>
          <cell r="C298">
            <v>32.350900000000003</v>
          </cell>
          <cell r="D298">
            <v>23.910900000000002</v>
          </cell>
        </row>
        <row r="299">
          <cell r="A299" t="str">
            <v>E9710</v>
          </cell>
          <cell r="B299" t="str">
            <v>Socadora automática de linha - 253 kW</v>
          </cell>
          <cell r="C299">
            <v>3273.7413999999999</v>
          </cell>
          <cell r="D299">
            <v>1851.3489</v>
          </cell>
        </row>
        <row r="300">
          <cell r="A300" t="str">
            <v>E9712</v>
          </cell>
          <cell r="B300" t="str">
            <v>Reguladora e distribuidora de lastro - 300 kW</v>
          </cell>
          <cell r="C300">
            <v>1837.9984999999999</v>
          </cell>
          <cell r="D300">
            <v>1007.2643</v>
          </cell>
        </row>
        <row r="301">
          <cell r="A301" t="str">
            <v>E9714</v>
          </cell>
          <cell r="B301" t="str">
            <v>Bate-estaca com martelo hidráulico - 450 kW</v>
          </cell>
          <cell r="C301">
            <v>643.5557</v>
          </cell>
          <cell r="D301">
            <v>263.8578</v>
          </cell>
        </row>
        <row r="302">
          <cell r="A302" t="str">
            <v>E9716</v>
          </cell>
          <cell r="B302" t="str">
            <v>Conjunto bomba e macaco hidráulico para protensão com capacidade de 590 kN - 3,70 kW</v>
          </cell>
          <cell r="C302">
            <v>36.5565</v>
          </cell>
          <cell r="D302">
            <v>35.737299999999998</v>
          </cell>
        </row>
        <row r="303">
          <cell r="A303" t="str">
            <v>E9717</v>
          </cell>
          <cell r="B303" t="str">
            <v>Máquina policorte - 2,20 kW</v>
          </cell>
          <cell r="C303">
            <v>0.1376</v>
          </cell>
          <cell r="D303">
            <v>9.3600000000000003E-2</v>
          </cell>
        </row>
        <row r="304">
          <cell r="A304" t="str">
            <v>E9718</v>
          </cell>
          <cell r="B304" t="str">
            <v>Pórtico duplo de descarga e posicionamento de dormente - 89 kW</v>
          </cell>
          <cell r="C304">
            <v>923.40899999999999</v>
          </cell>
          <cell r="D304">
            <v>593.37720000000002</v>
          </cell>
        </row>
        <row r="305">
          <cell r="A305" t="str">
            <v>E9719</v>
          </cell>
          <cell r="B305" t="str">
            <v>Talha manual com capacidade de 3 t</v>
          </cell>
          <cell r="C305">
            <v>0.28570000000000001</v>
          </cell>
          <cell r="D305">
            <v>0.1963</v>
          </cell>
        </row>
        <row r="306">
          <cell r="A306" t="str">
            <v>E9720</v>
          </cell>
          <cell r="B306" t="str">
            <v>Conjunto bomba e macaco hidráulico para protensão com capacidade de 250 kN - 3,70 kW</v>
          </cell>
          <cell r="C306">
            <v>36.1663</v>
          </cell>
          <cell r="D306">
            <v>35.518900000000002</v>
          </cell>
        </row>
        <row r="307">
          <cell r="A307" t="str">
            <v>E9721</v>
          </cell>
          <cell r="B307" t="str">
            <v>Conjunto bomba e macaco hidráulico para protensão com capacidade de 1.150 kN - 5 kW</v>
          </cell>
          <cell r="C307">
            <v>37.755699999999997</v>
          </cell>
          <cell r="D307">
            <v>36.408499999999997</v>
          </cell>
        </row>
        <row r="308">
          <cell r="A308" t="str">
            <v>E9722</v>
          </cell>
          <cell r="B308" t="str">
            <v>Conjunto bomba e macaco hidráulico para protensão com capacidade de 2.000 kN - 5 kW</v>
          </cell>
          <cell r="C308">
            <v>39.576099999999997</v>
          </cell>
          <cell r="D308">
            <v>37.427399999999999</v>
          </cell>
        </row>
        <row r="309">
          <cell r="A309" t="str">
            <v>E9723</v>
          </cell>
          <cell r="B309" t="str">
            <v>Conjunto bomba e macaco hidráulico para protensão com capacidade de 2.500 kN - 7 kW</v>
          </cell>
          <cell r="C309">
            <v>40.458500000000001</v>
          </cell>
          <cell r="D309">
            <v>37.921300000000002</v>
          </cell>
        </row>
        <row r="310">
          <cell r="A310" t="str">
            <v>E9724</v>
          </cell>
          <cell r="B310" t="str">
            <v>Conjunto bomba e macaco hidráulico para protensão com capacidade de 4.000 kN - 10 kW</v>
          </cell>
          <cell r="C310">
            <v>40.8583</v>
          </cell>
          <cell r="D310">
            <v>38.145099999999999</v>
          </cell>
        </row>
        <row r="311">
          <cell r="A311" t="str">
            <v>E9725</v>
          </cell>
          <cell r="B311" t="str">
            <v>Conjunto bomba e macaco hidráulico para protensão com capacidade de 5.400 kN - 10 kW</v>
          </cell>
          <cell r="C311">
            <v>41.284999999999997</v>
          </cell>
          <cell r="D311">
            <v>38.383899999999997</v>
          </cell>
        </row>
        <row r="312">
          <cell r="A312" t="str">
            <v>E9726</v>
          </cell>
          <cell r="B312" t="str">
            <v>Bate-estaca Strauss - 15 kW</v>
          </cell>
          <cell r="C312">
            <v>47.692799999999998</v>
          </cell>
          <cell r="D312">
            <v>34.953299999999999</v>
          </cell>
        </row>
        <row r="313">
          <cell r="A313" t="str">
            <v>E9727</v>
          </cell>
          <cell r="B313" t="str">
            <v>Posicionadora de trilhos - 7,40 kW</v>
          </cell>
          <cell r="C313">
            <v>71.494600000000005</v>
          </cell>
          <cell r="D313">
            <v>40.190100000000001</v>
          </cell>
        </row>
        <row r="314">
          <cell r="A314" t="str">
            <v>E9728</v>
          </cell>
          <cell r="B314" t="str">
            <v>Tirefonadora/parafusadora portátil - 3,10 kW</v>
          </cell>
          <cell r="C314">
            <v>13.503399999999999</v>
          </cell>
          <cell r="D314">
            <v>4.9397000000000002</v>
          </cell>
        </row>
        <row r="315">
          <cell r="A315" t="str">
            <v>E9729</v>
          </cell>
          <cell r="B315" t="str">
            <v>Equipamento para pintura eletrostática com cabine simples de 5,50 kW e estufa de 2x120.000 kCal</v>
          </cell>
          <cell r="C315">
            <v>17.276800000000001</v>
          </cell>
          <cell r="D315">
            <v>9.5548000000000002</v>
          </cell>
        </row>
        <row r="316">
          <cell r="A316" t="str">
            <v>E9730</v>
          </cell>
          <cell r="B316" t="str">
            <v>Grupo vibrador com gerador - 2,80 kW</v>
          </cell>
          <cell r="C316">
            <v>10.1622</v>
          </cell>
          <cell r="D316">
            <v>3.97</v>
          </cell>
        </row>
        <row r="317">
          <cell r="A317" t="str">
            <v>E9731</v>
          </cell>
          <cell r="B317" t="str">
            <v>Máquina de furar dormente portátil - 1,50 kW</v>
          </cell>
          <cell r="C317">
            <v>10.998200000000001</v>
          </cell>
          <cell r="D317">
            <v>4.8284000000000002</v>
          </cell>
        </row>
        <row r="318">
          <cell r="A318" t="str">
            <v>E9732</v>
          </cell>
          <cell r="B318" t="str">
            <v>Máquina para furar dormente - 6,70 kW</v>
          </cell>
          <cell r="C318">
            <v>22.9757</v>
          </cell>
          <cell r="D318">
            <v>7.2850000000000001</v>
          </cell>
        </row>
        <row r="319">
          <cell r="A319" t="str">
            <v>E9733</v>
          </cell>
          <cell r="B319" t="str">
            <v>Máquina tirefonadora e parafusadora - 6,70 kW</v>
          </cell>
          <cell r="C319">
            <v>23.583200000000001</v>
          </cell>
          <cell r="D319">
            <v>7.6167999999999996</v>
          </cell>
        </row>
        <row r="320">
          <cell r="A320" t="str">
            <v>E9734</v>
          </cell>
          <cell r="B320" t="str">
            <v>Bomba projetora de argamassa com capacidade de 2 m³/h - 5,50 kW</v>
          </cell>
          <cell r="C320">
            <v>38.219000000000001</v>
          </cell>
          <cell r="D320">
            <v>30.833100000000002</v>
          </cell>
        </row>
        <row r="321">
          <cell r="A321" t="str">
            <v>E9735</v>
          </cell>
          <cell r="B321" t="str">
            <v>Máquina para serrar trilho - 5,00 kW</v>
          </cell>
          <cell r="C321">
            <v>11.6662</v>
          </cell>
          <cell r="D321">
            <v>2.4437000000000002</v>
          </cell>
        </row>
        <row r="322">
          <cell r="A322" t="str">
            <v>E9736</v>
          </cell>
          <cell r="B322" t="str">
            <v>Máquina para furar trilho - 1,20 kW</v>
          </cell>
          <cell r="C322">
            <v>9.1455000000000002</v>
          </cell>
          <cell r="D322">
            <v>4.0522</v>
          </cell>
        </row>
        <row r="323">
          <cell r="A323" t="str">
            <v>E9737</v>
          </cell>
          <cell r="B323" t="str">
            <v>Conjunto para pré-aquecimento de trilho em solda aluminotérmica</v>
          </cell>
          <cell r="C323">
            <v>0.5081</v>
          </cell>
          <cell r="D323">
            <v>0.27750000000000002</v>
          </cell>
        </row>
        <row r="324">
          <cell r="A324" t="str">
            <v>E9738</v>
          </cell>
          <cell r="B324" t="str">
            <v>Máquina de esmerilhar topo e lateral de boleto - 5,20 kW</v>
          </cell>
          <cell r="C324">
            <v>21.900200000000002</v>
          </cell>
          <cell r="D324">
            <v>7.8760000000000003</v>
          </cell>
        </row>
        <row r="325">
          <cell r="A325" t="str">
            <v>E9740</v>
          </cell>
          <cell r="B325" t="str">
            <v>Quadro tubular contraventado para andaime de 1 x 1 x 1 m com capacidade de 2 t</v>
          </cell>
          <cell r="C325">
            <v>0.13389999999999999</v>
          </cell>
          <cell r="D325">
            <v>0.10440000000000001</v>
          </cell>
        </row>
        <row r="326">
          <cell r="A326" t="str">
            <v>E9745</v>
          </cell>
          <cell r="B326" t="str">
            <v>Trator agrícola sobre pneus com roçadeira - 77 kW</v>
          </cell>
          <cell r="C326">
            <v>101.9901</v>
          </cell>
          <cell r="D326">
            <v>35.011699999999998</v>
          </cell>
        </row>
        <row r="327">
          <cell r="A327" t="str">
            <v>E9746</v>
          </cell>
          <cell r="B327" t="str">
            <v>Conjunto bomba e prensa para luva de emenda de 25 mm</v>
          </cell>
          <cell r="C327">
            <v>24.106200000000001</v>
          </cell>
          <cell r="D327">
            <v>22.933299999999999</v>
          </cell>
        </row>
        <row r="328">
          <cell r="A328" t="str">
            <v>E9747</v>
          </cell>
          <cell r="B328" t="str">
            <v>Conjunto bomba e prensa para luva de emenda de 32 mm</v>
          </cell>
          <cell r="C328">
            <v>24.277799999999999</v>
          </cell>
          <cell r="D328">
            <v>23.046199999999999</v>
          </cell>
        </row>
        <row r="329">
          <cell r="A329" t="str">
            <v>E9748</v>
          </cell>
          <cell r="B329" t="str">
            <v>Rosqueadeira para rosca cônica - 0,75 kW</v>
          </cell>
          <cell r="C329">
            <v>21.375699999999998</v>
          </cell>
          <cell r="D329">
            <v>21.0671</v>
          </cell>
        </row>
        <row r="330">
          <cell r="A330" t="str">
            <v>E9749</v>
          </cell>
          <cell r="B330" t="str">
            <v>Jateador portátil multiabrasivo com capacidade de 300 kg</v>
          </cell>
          <cell r="C330">
            <v>21.918700000000001</v>
          </cell>
          <cell r="D330">
            <v>21.348299999999998</v>
          </cell>
        </row>
        <row r="331">
          <cell r="A331" t="str">
            <v>E9750</v>
          </cell>
          <cell r="B331" t="str">
            <v>Bomba de injeção de argamassa com capacidade de 50 l/min</v>
          </cell>
          <cell r="C331">
            <v>5.0926999999999998</v>
          </cell>
          <cell r="D331">
            <v>2.9487000000000001</v>
          </cell>
        </row>
        <row r="332">
          <cell r="A332" t="str">
            <v>E9755</v>
          </cell>
          <cell r="B332" t="str">
            <v>Bomba de alta pressão para jet grouting de até 45 MPa - 150 kW</v>
          </cell>
          <cell r="C332">
            <v>379.89699999999999</v>
          </cell>
          <cell r="D332">
            <v>153.0341</v>
          </cell>
        </row>
        <row r="333">
          <cell r="A333" t="str">
            <v>E9756</v>
          </cell>
          <cell r="B333" t="str">
            <v>Calandra para chapas de aço até 25 mm - 22 kW</v>
          </cell>
          <cell r="C333">
            <v>104.58029999999999</v>
          </cell>
          <cell r="D333">
            <v>71.920900000000003</v>
          </cell>
        </row>
        <row r="334">
          <cell r="A334" t="str">
            <v>E9758</v>
          </cell>
          <cell r="B334" t="str">
            <v>Vibroacabadora de asfalto sobre pneus - 82 kW</v>
          </cell>
          <cell r="C334">
            <v>207.916</v>
          </cell>
          <cell r="D334">
            <v>92.695400000000006</v>
          </cell>
        </row>
        <row r="335">
          <cell r="A335" t="str">
            <v>E9760</v>
          </cell>
          <cell r="B335" t="str">
            <v>Perfuratriz manual para coroa diamantada - 1,60 kW</v>
          </cell>
          <cell r="C335">
            <v>2.3845999999999998</v>
          </cell>
          <cell r="D335">
            <v>1.3024</v>
          </cell>
        </row>
        <row r="336">
          <cell r="A336" t="str">
            <v>E9761</v>
          </cell>
          <cell r="B336" t="str">
            <v>Guincho de coluna com capacidade de 200 kg - 0,92 kW</v>
          </cell>
          <cell r="C336">
            <v>0.5222</v>
          </cell>
          <cell r="D336">
            <v>0.32169999999999999</v>
          </cell>
        </row>
        <row r="337">
          <cell r="A337" t="str">
            <v>E9762</v>
          </cell>
          <cell r="B337" t="str">
            <v>Rolo compactador de pneus autopropelido de 27 t - 85 kW</v>
          </cell>
          <cell r="C337">
            <v>163.06059999999999</v>
          </cell>
          <cell r="D337">
            <v>77.147400000000005</v>
          </cell>
        </row>
        <row r="338">
          <cell r="A338" t="str">
            <v>E9763</v>
          </cell>
          <cell r="B338" t="str">
            <v>Grupo gerador - 36/40 kVA</v>
          </cell>
          <cell r="C338">
            <v>29.151</v>
          </cell>
          <cell r="D338">
            <v>3.7374000000000001</v>
          </cell>
        </row>
        <row r="339">
          <cell r="A339" t="str">
            <v>E9766</v>
          </cell>
          <cell r="B339" t="str">
            <v>Prensa hidráulica para fabricação de blocos pré-moldados - 20 kW</v>
          </cell>
          <cell r="C339">
            <v>35.672699999999999</v>
          </cell>
          <cell r="D339">
            <v>29.572900000000001</v>
          </cell>
        </row>
        <row r="340">
          <cell r="A340" t="str">
            <v>E9767</v>
          </cell>
          <cell r="B340" t="str">
            <v>Compressor de ar portátil de 9,44 l/s (20 PCM) a gasolina - 5,22 kW</v>
          </cell>
          <cell r="C340">
            <v>10.301</v>
          </cell>
          <cell r="D340">
            <v>0.50629999999999997</v>
          </cell>
        </row>
        <row r="341">
          <cell r="A341" t="str">
            <v>E9768</v>
          </cell>
          <cell r="B341" t="str">
            <v>Compressor de ar portátil de 373,78 l/s (792 PCM) - 213,30 kW</v>
          </cell>
          <cell r="C341">
            <v>214.43260000000001</v>
          </cell>
          <cell r="D341">
            <v>36.349299999999999</v>
          </cell>
        </row>
        <row r="342">
          <cell r="A342" t="str">
            <v>E9769</v>
          </cell>
          <cell r="B342" t="str">
            <v>Cunha hidráulica com três cilindros e acessórios com capacidade de 3.000 kN - 5,60 kW</v>
          </cell>
          <cell r="C342">
            <v>75.822900000000004</v>
          </cell>
          <cell r="D342">
            <v>48.411499999999997</v>
          </cell>
        </row>
        <row r="343">
          <cell r="A343" t="str">
            <v>E9775</v>
          </cell>
          <cell r="B343" t="str">
            <v>Escavadeira hidráulica com martelo hidráulico de 1.700 kg - 103 kW</v>
          </cell>
          <cell r="C343">
            <v>431.64519999999999</v>
          </cell>
          <cell r="D343">
            <v>194.73140000000001</v>
          </cell>
        </row>
        <row r="344">
          <cell r="A344" t="str">
            <v>E9776</v>
          </cell>
          <cell r="B344" t="str">
            <v>Grupo gerador - 145/160 kVA</v>
          </cell>
          <cell r="C344">
            <v>100.4178</v>
          </cell>
          <cell r="D344">
            <v>6.492</v>
          </cell>
        </row>
        <row r="345">
          <cell r="A345" t="str">
            <v>E9777</v>
          </cell>
          <cell r="B345" t="str">
            <v>Extrusora de barreira de concreto - 74 kW</v>
          </cell>
          <cell r="C345">
            <v>803.00360000000001</v>
          </cell>
          <cell r="D345">
            <v>384.4796</v>
          </cell>
        </row>
        <row r="346">
          <cell r="A346" t="str">
            <v>E9778</v>
          </cell>
          <cell r="B346" t="str">
            <v>Grupo gerador - 310/340 kVA</v>
          </cell>
          <cell r="C346">
            <v>223.50649999999999</v>
          </cell>
          <cell r="D346">
            <v>13.536300000000001</v>
          </cell>
        </row>
        <row r="347">
          <cell r="A347" t="str">
            <v>E9779</v>
          </cell>
          <cell r="B347" t="str">
            <v>Grupo gerador - 100/110 kVA</v>
          </cell>
          <cell r="C347">
            <v>73.044799999999995</v>
          </cell>
          <cell r="D347">
            <v>4.9135999999999997</v>
          </cell>
        </row>
        <row r="348">
          <cell r="A348" t="str">
            <v>E9780</v>
          </cell>
          <cell r="B348" t="str">
            <v>Misturador automático para grauteamento com capacidade de 20 m³/h - 7 kW</v>
          </cell>
          <cell r="C348">
            <v>62.7117</v>
          </cell>
          <cell r="D348">
            <v>40.654899999999998</v>
          </cell>
        </row>
        <row r="349">
          <cell r="A349" t="str">
            <v>E9781</v>
          </cell>
          <cell r="B349" t="str">
            <v>Misturador com bomba para grauteamento tipo Flex E ou similar - 25 kW</v>
          </cell>
          <cell r="C349">
            <v>113.71120000000001</v>
          </cell>
          <cell r="D349">
            <v>71.487899999999996</v>
          </cell>
        </row>
        <row r="350">
          <cell r="A350" t="str">
            <v>E9782</v>
          </cell>
          <cell r="B350" t="str">
            <v>Perfuratriz pneumática com avanço de coluna de 33,5 kg com capacidade de 2.280 gpm</v>
          </cell>
          <cell r="C350">
            <v>28.658300000000001</v>
          </cell>
          <cell r="D350">
            <v>25.0351</v>
          </cell>
        </row>
        <row r="351">
          <cell r="A351" t="str">
            <v>E9784</v>
          </cell>
          <cell r="B351" t="str">
            <v>Plataforma autopropelida com alcance de 12 m com capacidade de 700 kg - 24 kW</v>
          </cell>
          <cell r="C351">
            <v>120.13639999999999</v>
          </cell>
          <cell r="D351">
            <v>67.516300000000001</v>
          </cell>
        </row>
        <row r="352">
          <cell r="A352" t="str">
            <v>E9785</v>
          </cell>
          <cell r="B352" t="str">
            <v>Guindaste móvel sobre pneus com 2 eixos com capacidade máxima de 55 t - 186 kW</v>
          </cell>
          <cell r="C352">
            <v>379.21699999999998</v>
          </cell>
          <cell r="D352">
            <v>194.04490000000001</v>
          </cell>
        </row>
        <row r="353">
          <cell r="A353" t="str">
            <v>E9788</v>
          </cell>
          <cell r="B353" t="str">
            <v>Misturador de argamassa com capacidade de 0,250 m³ - 3,70 kW</v>
          </cell>
          <cell r="C353">
            <v>25.6235</v>
          </cell>
          <cell r="D353">
            <v>21.803000000000001</v>
          </cell>
        </row>
        <row r="354">
          <cell r="A354" t="str">
            <v>E9789</v>
          </cell>
          <cell r="B354" t="str">
            <v>Carro manual modelo plataforma de 150 x 80 cm com capacidade de 800 kg</v>
          </cell>
          <cell r="C354">
            <v>0.50480000000000003</v>
          </cell>
          <cell r="D354">
            <v>0.34329999999999999</v>
          </cell>
        </row>
        <row r="355">
          <cell r="A355" t="str">
            <v>E9790</v>
          </cell>
          <cell r="B355" t="str">
            <v>Bomba para concreto projetado via úmida com capacidade de 10 m³/h - 14,70 kW</v>
          </cell>
          <cell r="C355">
            <v>86.674700000000001</v>
          </cell>
          <cell r="D355">
            <v>56.829000000000001</v>
          </cell>
        </row>
        <row r="356">
          <cell r="A356" t="str">
            <v>E9791</v>
          </cell>
          <cell r="B356" t="str">
            <v>Bomba pneumática para injeção de resina com capacidade de 0,18 m³/h</v>
          </cell>
          <cell r="C356">
            <v>4.0281000000000002</v>
          </cell>
          <cell r="D356">
            <v>2.3323</v>
          </cell>
        </row>
        <row r="357">
          <cell r="A357" t="str">
            <v>E9793</v>
          </cell>
          <cell r="B357" t="str">
            <v>Robot para concreto projetado com capacidade de 30 m³/h - 70 kW - com compressor diesel</v>
          </cell>
          <cell r="C357">
            <v>1239.4073000000001</v>
          </cell>
          <cell r="D357">
            <v>662.8759</v>
          </cell>
        </row>
        <row r="358">
          <cell r="A358" t="str">
            <v>E9795</v>
          </cell>
          <cell r="B358" t="str">
            <v>Perfuratriz de superfície sobre pneus com martelo de topo e controle remoto via rádio - 60 kW</v>
          </cell>
          <cell r="C358">
            <v>344.54259999999999</v>
          </cell>
          <cell r="D358">
            <v>182.16390000000001</v>
          </cell>
        </row>
        <row r="359">
          <cell r="A359" t="str">
            <v>E9797</v>
          </cell>
          <cell r="B359" t="str">
            <v>Jumbo eletro-hidráulico com 3 braços - 155 kW/237 kW</v>
          </cell>
          <cell r="C359">
            <v>1755.3326999999999</v>
          </cell>
          <cell r="D359">
            <v>824.23260000000005</v>
          </cell>
        </row>
        <row r="360">
          <cell r="A360" t="str">
            <v>E9798</v>
          </cell>
          <cell r="B360" t="str">
            <v>Perfuratriz hidráulica rotopercussiva - 123 kW</v>
          </cell>
          <cell r="C360">
            <v>362.77019999999999</v>
          </cell>
          <cell r="D360">
            <v>170.8117</v>
          </cell>
        </row>
        <row r="361">
          <cell r="A361" t="str">
            <v>E9013</v>
          </cell>
          <cell r="B361" t="str">
            <v>Caminhão tanque de asfalto com capacidade de 31.000 l - 265 kW</v>
          </cell>
          <cell r="C361">
            <v>327.6028</v>
          </cell>
          <cell r="D361">
            <v>73.9559</v>
          </cell>
        </row>
        <row r="362">
          <cell r="A362" t="str">
            <v>E9018</v>
          </cell>
          <cell r="B362" t="str">
            <v>Cavalo mecânico com dolly intermediário e semirreboque de 4 eixos com capacidade de 53 t</v>
          </cell>
          <cell r="C362">
            <v>370.31330000000003</v>
          </cell>
          <cell r="D362">
            <v>110.9609</v>
          </cell>
        </row>
        <row r="363">
          <cell r="A363" t="str">
            <v>E9027</v>
          </cell>
          <cell r="B363" t="str">
            <v>Caminhão distribuidor de cimento e cal com capacidade de 17 m³ - 210 kW</v>
          </cell>
          <cell r="C363">
            <v>322.53219999999999</v>
          </cell>
          <cell r="D363">
            <v>92.757400000000004</v>
          </cell>
        </row>
        <row r="364">
          <cell r="A364" t="str">
            <v>E9037</v>
          </cell>
          <cell r="B364" t="str">
            <v>Plataforma de inspeção sob pontes montada em caminhão com capacidade de 500 kg e alcance de 15 m - 188 kW</v>
          </cell>
          <cell r="C364">
            <v>556.35500000000002</v>
          </cell>
          <cell r="D364">
            <v>238.6405</v>
          </cell>
        </row>
        <row r="365">
          <cell r="A365" t="str">
            <v>E9041</v>
          </cell>
          <cell r="B365" t="str">
            <v>Caminhão carroceria com guindauto com capacidade de 45 t.m - 188 kW</v>
          </cell>
          <cell r="C365">
            <v>302.6703</v>
          </cell>
          <cell r="D365">
            <v>104.9701</v>
          </cell>
        </row>
        <row r="366">
          <cell r="A366" t="str">
            <v>E9082</v>
          </cell>
          <cell r="B366" t="str">
            <v>Bate-estaca hidráulico para defensas montado em caminhão guindauto com capacidade de 20 t.m e carroceria de 4 t -</v>
          </cell>
          <cell r="C366">
            <v>268.56310000000002</v>
          </cell>
          <cell r="D366">
            <v>117.4241</v>
          </cell>
        </row>
        <row r="367">
          <cell r="A367" t="str">
            <v>E9686</v>
          </cell>
          <cell r="B367" t="str">
            <v>Caminhão carroceria com guindauto com capacidade de 20 t.m - 136 kW</v>
          </cell>
          <cell r="C367">
            <v>230.38210000000001</v>
          </cell>
          <cell r="D367">
            <v>87.961299999999994</v>
          </cell>
        </row>
        <row r="368">
          <cell r="A368" t="str">
            <v>E9669</v>
          </cell>
          <cell r="B368" t="str">
            <v>Caminhão tanque com capacidade de 8.000 l - 136 kW</v>
          </cell>
          <cell r="C368">
            <v>195.7029</v>
          </cell>
          <cell r="D368">
            <v>57.508600000000001</v>
          </cell>
        </row>
        <row r="369">
          <cell r="A369" t="str">
            <v>E9097</v>
          </cell>
          <cell r="B369" t="str">
            <v>Caminhão de resgate de veículos leves com plataforma com capacidade de 4 t - 115 kW</v>
          </cell>
          <cell r="C369">
            <v>163.77719999999999</v>
          </cell>
          <cell r="D369">
            <v>51.481200000000001</v>
          </cell>
        </row>
        <row r="370">
          <cell r="A370" t="str">
            <v>E9098</v>
          </cell>
          <cell r="B370" t="str">
            <v>Caminhão de resgate de veículos de porte médio com capacidade do guincho de 20 t</v>
          </cell>
          <cell r="C370">
            <v>223.3433</v>
          </cell>
          <cell r="D370">
            <v>83.749099999999999</v>
          </cell>
        </row>
        <row r="371">
          <cell r="A371" t="str">
            <v>E9099</v>
          </cell>
          <cell r="B371" t="str">
            <v>Caminhão de resgate de veículos pesados com dois guinchos com capacidade de 35 t</v>
          </cell>
          <cell r="C371">
            <v>366.5147</v>
          </cell>
          <cell r="D371">
            <v>116.0196</v>
          </cell>
        </row>
        <row r="372">
          <cell r="A372" t="str">
            <v>E9100</v>
          </cell>
          <cell r="B372" t="str">
            <v>mecânico sem reboque - 210 kW</v>
          </cell>
          <cell r="C372">
            <v>197.01589999999999</v>
          </cell>
          <cell r="D372">
            <v>50.132300000000001</v>
          </cell>
        </row>
        <row r="373">
          <cell r="A373" t="str">
            <v>E9667</v>
          </cell>
          <cell r="B373" t="str">
            <v>Caminhão basculante com capacidade de 14 m³ - 188 kW</v>
          </cell>
          <cell r="C373">
            <v>208.73220000000001</v>
          </cell>
          <cell r="D373">
            <v>64.840800000000002</v>
          </cell>
        </row>
        <row r="374">
          <cell r="A374" t="str">
            <v>E9571</v>
          </cell>
          <cell r="B374" t="str">
            <v>Caminhão tanque com capacidade de 10.000 l - 188 kW</v>
          </cell>
          <cell r="C374">
            <v>246.70949999999999</v>
          </cell>
          <cell r="D374">
            <v>62.819400000000002</v>
          </cell>
        </row>
        <row r="375">
          <cell r="A375" t="str">
            <v>E9575</v>
          </cell>
          <cell r="B375" t="str">
            <v>Caminhão basculante com caçamba estanque com capacidade de 14 m³ - 188 kW</v>
          </cell>
          <cell r="C375">
            <v>208.73220000000001</v>
          </cell>
          <cell r="D375">
            <v>64.840800000000002</v>
          </cell>
        </row>
        <row r="376">
          <cell r="A376" t="str">
            <v>E9687</v>
          </cell>
          <cell r="B376" t="str">
            <v>Caminhão carroceria com capacidade de 5 t - 115 kW</v>
          </cell>
          <cell r="C376">
            <v>110.34910000000001</v>
          </cell>
          <cell r="D376">
            <v>43.5593</v>
          </cell>
        </row>
        <row r="377">
          <cell r="A377" t="str">
            <v>E9792</v>
          </cell>
          <cell r="B377" t="str">
            <v>Caminhão para hidrossemeadura com capacidade de 7.500 l - 136 kW</v>
          </cell>
          <cell r="C377">
            <v>242.5275</v>
          </cell>
          <cell r="D377">
            <v>91.339500000000001</v>
          </cell>
        </row>
        <row r="378">
          <cell r="A378" t="str">
            <v>E9644</v>
          </cell>
          <cell r="B378" t="str">
            <v>Caminhão demarcador de faixas com sistema de pintura a frio - 28 kW/115 kW</v>
          </cell>
          <cell r="C378">
            <v>311.89449999999999</v>
          </cell>
          <cell r="D378">
            <v>135.78700000000001</v>
          </cell>
        </row>
        <row r="379">
          <cell r="A379" t="str">
            <v>E9509</v>
          </cell>
          <cell r="B379" t="str">
            <v>Caminhão tanque distribuidor de asfalto com capacidade de 6.000 l - 7 kW/136 kW</v>
          </cell>
          <cell r="C379">
            <v>200.56540000000001</v>
          </cell>
          <cell r="D379">
            <v>57.446599999999997</v>
          </cell>
        </row>
        <row r="380">
          <cell r="A380" t="str">
            <v>E9672</v>
          </cell>
          <cell r="B380" t="str">
            <v>Caminhão basculante para rocha com capacidade de 12 m³ - 188 kW</v>
          </cell>
          <cell r="C380">
            <v>223.08150000000001</v>
          </cell>
          <cell r="D380">
            <v>72.287300000000002</v>
          </cell>
        </row>
        <row r="381">
          <cell r="A381" t="str">
            <v>E9605</v>
          </cell>
          <cell r="B381" t="str">
            <v>Caminhão tanque com capacidade de 6.000 l - 136 kW</v>
          </cell>
          <cell r="C381">
            <v>191.6011</v>
          </cell>
          <cell r="D381">
            <v>55.420400000000001</v>
          </cell>
        </row>
        <row r="382">
          <cell r="A382" t="str">
            <v>E9665</v>
          </cell>
          <cell r="B382" t="str">
            <v>Cavalo mecânico com semirreboque com capacidade de 22 t - 240 kW</v>
          </cell>
          <cell r="C382">
            <v>271.76549999999997</v>
          </cell>
          <cell r="D382">
            <v>83.304100000000005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</row>
      </sheetData>
      <sheetData sheetId="5">
        <row r="1">
          <cell r="B1" t="str">
            <v>Código SICRO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E14"/>
  <sheetViews>
    <sheetView showGridLines="0" tabSelected="1" zoomScale="85" zoomScaleNormal="85" zoomScaleSheetLayoutView="85" workbookViewId="0">
      <selection activeCell="B6" sqref="B6"/>
    </sheetView>
  </sheetViews>
  <sheetFormatPr defaultColWidth="9.140625" defaultRowHeight="15.75" x14ac:dyDescent="0.25"/>
  <cols>
    <col min="1" max="1" width="9.140625" style="12"/>
    <col min="2" max="2" width="8.7109375" style="12" customWidth="1"/>
    <col min="3" max="3" width="129" style="39" customWidth="1"/>
    <col min="4" max="4" width="19.5703125" style="41" bestFit="1" customWidth="1"/>
    <col min="5" max="5" width="15.7109375" style="41" bestFit="1" customWidth="1"/>
    <col min="6" max="6" width="26.5703125" style="12" customWidth="1"/>
    <col min="7" max="16384" width="9.140625" style="12"/>
  </cols>
  <sheetData>
    <row r="4" spans="2:5" s="1" customFormat="1" x14ac:dyDescent="0.2">
      <c r="B4" s="160" t="s">
        <v>0</v>
      </c>
      <c r="C4" s="160"/>
      <c r="D4" s="160"/>
      <c r="E4" s="160"/>
    </row>
    <row r="5" spans="2:5" s="1" customFormat="1" ht="39" customHeight="1" x14ac:dyDescent="0.2">
      <c r="B5" s="162" t="s">
        <v>52</v>
      </c>
      <c r="C5" s="162"/>
      <c r="D5" s="103"/>
      <c r="E5" s="103"/>
    </row>
    <row r="6" spans="2:5" s="1" customFormat="1" x14ac:dyDescent="0.2">
      <c r="B6" s="23"/>
      <c r="C6" s="24"/>
      <c r="D6" s="25"/>
      <c r="E6" s="25"/>
    </row>
    <row r="7" spans="2:5" s="1" customFormat="1" x14ac:dyDescent="0.2">
      <c r="B7" s="6" t="s">
        <v>13</v>
      </c>
      <c r="C7" s="26"/>
      <c r="D7" s="27"/>
      <c r="E7" s="27"/>
    </row>
    <row r="8" spans="2:5" s="1" customFormat="1" ht="15" customHeight="1" x14ac:dyDescent="0.2">
      <c r="B8" s="23"/>
      <c r="C8" s="26"/>
      <c r="D8" s="28"/>
      <c r="E8" s="28"/>
    </row>
    <row r="9" spans="2:5" s="1" customFormat="1" ht="15.75" customHeight="1" x14ac:dyDescent="0.2">
      <c r="B9" s="161" t="s">
        <v>15</v>
      </c>
      <c r="C9" s="161"/>
      <c r="D9" s="161"/>
      <c r="E9" s="161"/>
    </row>
    <row r="10" spans="2:5" s="1" customFormat="1" ht="15.75" customHeight="1" x14ac:dyDescent="0.2">
      <c r="B10" s="29" t="s">
        <v>2</v>
      </c>
      <c r="C10" s="29" t="s">
        <v>5</v>
      </c>
      <c r="D10" s="30" t="s">
        <v>12</v>
      </c>
      <c r="E10" s="30" t="s">
        <v>16</v>
      </c>
    </row>
    <row r="11" spans="2:5" x14ac:dyDescent="0.25">
      <c r="B11" s="31" t="s">
        <v>8</v>
      </c>
      <c r="C11" s="32" t="str">
        <f>VLOOKUP(B11,'PLANILHA SINTÉTICA'!B:I,4,FALSE)</f>
        <v>CONTROLE GEOMÉTRICO</v>
      </c>
      <c r="D11" s="33">
        <f>VLOOKUP(B11,'PLANILHA SINTÉTICA'!B:I,8,FALSE)</f>
        <v>356627.88</v>
      </c>
      <c r="E11" s="34">
        <f>D11/$D$12</f>
        <v>1</v>
      </c>
    </row>
    <row r="12" spans="2:5" x14ac:dyDescent="0.25">
      <c r="B12" s="35"/>
      <c r="C12" s="36" t="s">
        <v>17</v>
      </c>
      <c r="D12" s="37">
        <f>SUM(D11:D11)</f>
        <v>356627.88</v>
      </c>
      <c r="E12" s="38">
        <f>SUM(E11:E11)</f>
        <v>1</v>
      </c>
    </row>
    <row r="14" spans="2:5" x14ac:dyDescent="0.25">
      <c r="D14" s="40"/>
      <c r="E14" s="40"/>
    </row>
  </sheetData>
  <autoFilter ref="B1:E72" xr:uid="{00000000-0009-0000-0000-000002000000}"/>
  <mergeCells count="3">
    <mergeCell ref="B4:E4"/>
    <mergeCell ref="B9:E9"/>
    <mergeCell ref="B5:C5"/>
  </mergeCells>
  <printOptions horizontalCentered="1"/>
  <pageMargins left="0.59055118110236227" right="0.31496062992125984" top="1.1811023622047245" bottom="0.98425196850393704" header="0.31496062992125984" footer="0.31496062992125984"/>
  <pageSetup paperSize="9" scale="75" fitToHeight="20" orientation="landscape" horizontalDpi="1200" verticalDpi="1200" r:id="rId1"/>
  <headerFooter>
    <oddFooter>&amp;L&amp;9AGÊNCIA DE ASSUNTOS METROPOLITANOS DO PARANÁ - AMEP
DIRETORIA DE OBRAS&amp;R&amp;9Página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4:Q13"/>
  <sheetViews>
    <sheetView showGridLines="0" view="pageBreakPreview" zoomScale="70" zoomScaleNormal="85" zoomScaleSheetLayoutView="70" workbookViewId="0">
      <selection activeCell="E20" sqref="E20"/>
    </sheetView>
  </sheetViews>
  <sheetFormatPr defaultColWidth="9.140625" defaultRowHeight="15.75" x14ac:dyDescent="0.25"/>
  <cols>
    <col min="1" max="1" width="9.140625" style="12"/>
    <col min="2" max="2" width="10.7109375" style="12" customWidth="1"/>
    <col min="3" max="3" width="12.42578125" style="21" customWidth="1"/>
    <col min="4" max="4" width="24.42578125" style="22" customWidth="1"/>
    <col min="5" max="5" width="89.42578125" style="12" customWidth="1"/>
    <col min="6" max="6" width="14.42578125" style="41" customWidth="1"/>
    <col min="7" max="7" width="14.42578125" style="22" customWidth="1"/>
    <col min="8" max="8" width="14.42578125" style="41" customWidth="1"/>
    <col min="9" max="9" width="19.85546875" style="41" customWidth="1"/>
    <col min="10" max="11" width="13.85546875" style="12" bestFit="1" customWidth="1"/>
    <col min="12" max="16384" width="9.140625" style="12"/>
  </cols>
  <sheetData>
    <row r="4" spans="2:17" s="1" customFormat="1" x14ac:dyDescent="0.2">
      <c r="B4" s="163" t="s">
        <v>0</v>
      </c>
      <c r="C4" s="163"/>
      <c r="D4" s="163"/>
      <c r="E4" s="163"/>
      <c r="F4" s="163"/>
      <c r="G4" s="163"/>
      <c r="H4" s="163"/>
      <c r="I4" s="163"/>
      <c r="J4" s="3"/>
      <c r="K4" s="3"/>
      <c r="L4" s="3"/>
      <c r="M4" s="3"/>
      <c r="N4" s="3"/>
      <c r="O4" s="3"/>
      <c r="P4" s="3"/>
      <c r="Q4" s="2"/>
    </row>
    <row r="5" spans="2:17" s="1" customFormat="1" ht="35.25" customHeight="1" x14ac:dyDescent="0.2">
      <c r="B5" s="166" t="s">
        <v>51</v>
      </c>
      <c r="C5" s="166"/>
      <c r="D5" s="166"/>
      <c r="E5" s="166"/>
      <c r="F5" s="166"/>
      <c r="G5" s="5"/>
      <c r="H5" s="5"/>
      <c r="I5" s="5"/>
      <c r="J5" s="5"/>
      <c r="K5" s="5"/>
      <c r="L5" s="5"/>
      <c r="M5" s="5"/>
      <c r="N5" s="5"/>
      <c r="O5" s="5"/>
      <c r="P5" s="5"/>
      <c r="Q5" s="4"/>
    </row>
    <row r="6" spans="2:17" s="1" customFormat="1" ht="16.5" customHeight="1" x14ac:dyDescent="0.2">
      <c r="B6" s="4"/>
      <c r="C6" s="4"/>
      <c r="D6" s="4"/>
      <c r="E6" s="4"/>
      <c r="F6" s="4"/>
      <c r="G6" s="5"/>
      <c r="H6" s="5"/>
      <c r="I6" s="5"/>
      <c r="J6" s="5"/>
      <c r="K6" s="5"/>
      <c r="L6" s="5"/>
      <c r="M6" s="5"/>
      <c r="N6" s="5"/>
      <c r="O6" s="5"/>
      <c r="P6" s="5"/>
      <c r="Q6" s="4"/>
    </row>
    <row r="7" spans="2:17" s="1" customFormat="1" ht="16.5" customHeight="1" x14ac:dyDescent="0.2">
      <c r="B7" s="6" t="s">
        <v>13</v>
      </c>
      <c r="C7" s="8"/>
      <c r="D7" s="9"/>
      <c r="E7" s="8"/>
      <c r="F7" s="42"/>
      <c r="G7" s="7"/>
      <c r="H7" s="43"/>
      <c r="I7" s="44"/>
      <c r="J7" s="44"/>
      <c r="K7" s="45"/>
      <c r="L7" s="45"/>
      <c r="M7" s="45"/>
      <c r="N7" s="45"/>
      <c r="O7" s="45"/>
      <c r="P7" s="46"/>
      <c r="Q7" s="46"/>
    </row>
    <row r="8" spans="2:17" s="1" customFormat="1" x14ac:dyDescent="0.2">
      <c r="B8" s="6"/>
      <c r="C8" s="8"/>
      <c r="D8" s="9"/>
      <c r="E8" s="8"/>
      <c r="F8" s="42"/>
      <c r="G8" s="7"/>
      <c r="H8" s="43"/>
      <c r="I8" s="44"/>
      <c r="J8" s="44"/>
      <c r="K8" s="45"/>
      <c r="L8" s="45"/>
      <c r="M8" s="45"/>
      <c r="N8" s="45"/>
      <c r="O8" s="45"/>
      <c r="P8" s="47"/>
      <c r="Q8" s="47"/>
    </row>
    <row r="9" spans="2:17" s="1" customFormat="1" ht="21" x14ac:dyDescent="0.2">
      <c r="B9" s="161" t="s">
        <v>1</v>
      </c>
      <c r="C9" s="161"/>
      <c r="D9" s="161"/>
      <c r="E9" s="161"/>
      <c r="F9" s="161"/>
      <c r="G9" s="161"/>
      <c r="H9" s="161"/>
      <c r="I9" s="161"/>
      <c r="J9"/>
    </row>
    <row r="10" spans="2:17" s="1" customFormat="1" ht="31.5" x14ac:dyDescent="0.2">
      <c r="B10" s="10" t="s">
        <v>2</v>
      </c>
      <c r="C10" s="10" t="s">
        <v>3</v>
      </c>
      <c r="D10" s="10" t="s">
        <v>4</v>
      </c>
      <c r="E10" s="11" t="s">
        <v>5</v>
      </c>
      <c r="F10" s="48" t="s">
        <v>6</v>
      </c>
      <c r="G10" s="10" t="s">
        <v>7</v>
      </c>
      <c r="H10" s="30" t="s">
        <v>18</v>
      </c>
      <c r="I10" s="30" t="s">
        <v>12</v>
      </c>
      <c r="J10" s="49"/>
    </row>
    <row r="11" spans="2:17" x14ac:dyDescent="0.25">
      <c r="B11" s="13" t="s">
        <v>8</v>
      </c>
      <c r="C11" s="14"/>
      <c r="D11" s="13"/>
      <c r="E11" s="15" t="s">
        <v>49</v>
      </c>
      <c r="F11" s="16"/>
      <c r="G11" s="13"/>
      <c r="H11" s="50" t="s">
        <v>9</v>
      </c>
      <c r="I11" s="50">
        <f>SUBTOTAL(9,I12:I12)</f>
        <v>356627.88</v>
      </c>
      <c r="K11" s="80"/>
    </row>
    <row r="12" spans="2:17" customFormat="1" ht="31.5" x14ac:dyDescent="0.25">
      <c r="B12" s="17" t="s">
        <v>14</v>
      </c>
      <c r="C12" s="18" t="s">
        <v>11</v>
      </c>
      <c r="D12" s="19" t="s">
        <v>11</v>
      </c>
      <c r="E12" s="20" t="s">
        <v>43</v>
      </c>
      <c r="F12" s="104">
        <v>276</v>
      </c>
      <c r="G12" s="105" t="s">
        <v>10</v>
      </c>
      <c r="H12" s="106">
        <v>1292.1300000000001</v>
      </c>
      <c r="I12" s="107">
        <f>F12*H12</f>
        <v>356627.88</v>
      </c>
      <c r="K12" s="80"/>
    </row>
    <row r="13" spans="2:17" s="1" customFormat="1" x14ac:dyDescent="0.2">
      <c r="B13" s="164" t="s">
        <v>12</v>
      </c>
      <c r="C13" s="165"/>
      <c r="D13" s="165"/>
      <c r="E13" s="165"/>
      <c r="F13" s="165"/>
      <c r="G13" s="165"/>
      <c r="H13" s="165"/>
      <c r="I13" s="51">
        <f>SUBTOTAL(9,I11:I12)</f>
        <v>356627.88</v>
      </c>
    </row>
  </sheetData>
  <autoFilter ref="B10:S12" xr:uid="{00000000-0001-0000-0300-000000000000}"/>
  <mergeCells count="4">
    <mergeCell ref="B4:I4"/>
    <mergeCell ref="B9:I9"/>
    <mergeCell ref="B13:H13"/>
    <mergeCell ref="B5:F5"/>
  </mergeCells>
  <phoneticPr fontId="14" type="noConversion"/>
  <pageMargins left="0.51181102362204722" right="0.51181102362204722" top="0.78740157480314965" bottom="0.78740157480314965" header="0.31496062992125984" footer="0.31496062992125984"/>
  <pageSetup paperSize="9" scale="69" orientation="landscape" horizontalDpi="1200" verticalDpi="1200" r:id="rId1"/>
  <headerFooter>
    <oddFooter>&amp;LAGÊNCIA DE ASSUNTOS METROPOLITANOS DO PARANÁ - AMEP
DIRETORIA DE OBRAS
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AS19"/>
  <sheetViews>
    <sheetView showGridLines="0" view="pageBreakPreview" zoomScale="70" zoomScaleNormal="85" zoomScaleSheetLayoutView="70" workbookViewId="0">
      <pane xSplit="2" ySplit="6" topLeftCell="AH7" activePane="bottomRight" state="frozen"/>
      <selection activeCell="C24" sqref="C24"/>
      <selection pane="topRight" activeCell="C24" sqref="C24"/>
      <selection pane="bottomLeft" activeCell="C24" sqref="C24"/>
      <selection pane="bottomRight" activeCell="A4" sqref="A4:D4"/>
    </sheetView>
  </sheetViews>
  <sheetFormatPr defaultColWidth="10.42578125" defaultRowHeight="15.75" x14ac:dyDescent="0.25"/>
  <cols>
    <col min="1" max="1" width="10.140625" style="74" customWidth="1"/>
    <col min="2" max="2" width="80.5703125" style="75" customWidth="1"/>
    <col min="3" max="3" width="14.42578125" style="76" customWidth="1"/>
    <col min="4" max="4" width="9.7109375" style="77" bestFit="1" customWidth="1"/>
    <col min="5" max="5" width="7.28515625" style="76" bestFit="1" customWidth="1"/>
    <col min="6" max="6" width="12.42578125" style="76" bestFit="1" customWidth="1"/>
    <col min="7" max="7" width="8.5703125" style="76" bestFit="1" customWidth="1"/>
    <col min="8" max="8" width="12.42578125" style="76" bestFit="1" customWidth="1"/>
    <col min="9" max="9" width="8.5703125" style="76" bestFit="1" customWidth="1"/>
    <col min="10" max="10" width="12.42578125" style="76" bestFit="1" customWidth="1"/>
    <col min="11" max="11" width="8.5703125" style="76" bestFit="1" customWidth="1"/>
    <col min="12" max="12" width="12.42578125" style="76" bestFit="1" customWidth="1"/>
    <col min="13" max="13" width="8.5703125" style="76" bestFit="1" customWidth="1"/>
    <col min="14" max="14" width="12.42578125" style="76" bestFit="1" customWidth="1"/>
    <col min="15" max="15" width="8.5703125" style="76" bestFit="1" customWidth="1"/>
    <col min="16" max="16" width="13.85546875" style="76" bestFit="1" customWidth="1"/>
    <col min="17" max="17" width="8.5703125" style="76" bestFit="1" customWidth="1"/>
    <col min="18" max="18" width="13.85546875" style="76" bestFit="1" customWidth="1"/>
    <col min="19" max="19" width="8.5703125" style="76" bestFit="1" customWidth="1"/>
    <col min="20" max="20" width="13.85546875" style="76" bestFit="1" customWidth="1"/>
    <col min="21" max="21" width="8.5703125" style="76" bestFit="1" customWidth="1"/>
    <col min="22" max="22" width="13.85546875" style="76" bestFit="1" customWidth="1"/>
    <col min="23" max="23" width="8.5703125" style="76" bestFit="1" customWidth="1"/>
    <col min="24" max="24" width="13.85546875" style="76" bestFit="1" customWidth="1"/>
    <col min="25" max="25" width="8.5703125" style="76" bestFit="1" customWidth="1"/>
    <col min="26" max="26" width="13.85546875" style="76" bestFit="1" customWidth="1"/>
    <col min="27" max="27" width="8.5703125" style="76" bestFit="1" customWidth="1"/>
    <col min="28" max="28" width="13.85546875" style="76" bestFit="1" customWidth="1"/>
    <col min="29" max="29" width="8.5703125" style="76" bestFit="1" customWidth="1"/>
    <col min="30" max="30" width="13.85546875" style="76" bestFit="1" customWidth="1"/>
    <col min="31" max="31" width="8.5703125" style="76" bestFit="1" customWidth="1"/>
    <col min="32" max="32" width="13.85546875" style="76" bestFit="1" customWidth="1"/>
    <col min="33" max="33" width="8.5703125" style="76" bestFit="1" customWidth="1"/>
    <col min="34" max="34" width="13.85546875" style="76" bestFit="1" customWidth="1"/>
    <col min="35" max="35" width="8.5703125" style="76" bestFit="1" customWidth="1"/>
    <col min="36" max="36" width="13.85546875" style="76" bestFit="1" customWidth="1"/>
    <col min="37" max="37" width="8.5703125" style="76" bestFit="1" customWidth="1"/>
    <col min="38" max="38" width="13.85546875" style="76" bestFit="1" customWidth="1"/>
    <col min="39" max="39" width="8.5703125" style="76" bestFit="1" customWidth="1"/>
    <col min="40" max="40" width="13.85546875" style="76" bestFit="1" customWidth="1"/>
    <col min="41" max="41" width="9.7109375" style="76" bestFit="1" customWidth="1"/>
    <col min="42" max="42" width="13.85546875" style="76" bestFit="1" customWidth="1"/>
    <col min="43" max="43" width="13.42578125" style="55" bestFit="1" customWidth="1"/>
    <col min="44" max="44" width="11.5703125" style="56" bestFit="1" customWidth="1"/>
    <col min="45" max="45" width="13.28515625" style="57" customWidth="1"/>
    <col min="46" max="184" width="10.42578125" style="57" customWidth="1"/>
    <col min="185" max="16384" width="10.42578125" style="57"/>
  </cols>
  <sheetData>
    <row r="3" spans="1:45" ht="205.5" customHeight="1" x14ac:dyDescent="0.25">
      <c r="A3" s="176" t="s">
        <v>53</v>
      </c>
      <c r="B3" s="176"/>
      <c r="C3" s="176"/>
      <c r="D3" s="53"/>
      <c r="E3" s="53"/>
      <c r="F3" s="53"/>
      <c r="G3" s="53"/>
      <c r="H3" s="53"/>
      <c r="I3" s="53"/>
      <c r="J3" s="53"/>
      <c r="K3" s="53"/>
      <c r="L3" s="53"/>
      <c r="M3" s="52"/>
      <c r="N3" s="52"/>
      <c r="O3" s="176"/>
      <c r="P3" s="176"/>
      <c r="Q3" s="176"/>
      <c r="R3" s="176"/>
      <c r="S3" s="176"/>
      <c r="T3" s="176"/>
      <c r="U3" s="176"/>
      <c r="V3" s="176"/>
      <c r="W3" s="52"/>
      <c r="X3" s="52"/>
      <c r="Y3" s="176"/>
      <c r="Z3" s="176"/>
      <c r="AA3" s="176"/>
      <c r="AB3" s="176"/>
      <c r="AC3" s="176"/>
      <c r="AD3" s="176"/>
      <c r="AE3" s="176"/>
      <c r="AF3" s="176"/>
      <c r="AG3" s="52"/>
      <c r="AH3" s="52"/>
      <c r="AI3" s="176"/>
      <c r="AJ3" s="176"/>
      <c r="AK3" s="176"/>
      <c r="AL3" s="176"/>
      <c r="AM3" s="176"/>
      <c r="AN3" s="176"/>
      <c r="AO3" s="54"/>
      <c r="AP3" s="54"/>
    </row>
    <row r="4" spans="1:45" ht="15.75" customHeight="1" x14ac:dyDescent="0.25">
      <c r="A4" s="174" t="s">
        <v>19</v>
      </c>
      <c r="B4" s="177"/>
      <c r="C4" s="177"/>
      <c r="D4" s="175"/>
      <c r="E4" s="108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10"/>
      <c r="AP4" s="110"/>
    </row>
    <row r="5" spans="1:45" ht="15.75" customHeight="1" x14ac:dyDescent="0.25">
      <c r="A5" s="169" t="s">
        <v>2</v>
      </c>
      <c r="B5" s="170" t="s">
        <v>20</v>
      </c>
      <c r="C5" s="171" t="s">
        <v>12</v>
      </c>
      <c r="D5" s="172" t="s">
        <v>16</v>
      </c>
      <c r="E5" s="168" t="s">
        <v>21</v>
      </c>
      <c r="F5" s="168"/>
      <c r="G5" s="168" t="s">
        <v>22</v>
      </c>
      <c r="H5" s="168"/>
      <c r="I5" s="168" t="s">
        <v>23</v>
      </c>
      <c r="J5" s="168"/>
      <c r="K5" s="168" t="s">
        <v>24</v>
      </c>
      <c r="L5" s="168"/>
      <c r="M5" s="168" t="s">
        <v>25</v>
      </c>
      <c r="N5" s="168"/>
      <c r="O5" s="168" t="s">
        <v>26</v>
      </c>
      <c r="P5" s="168"/>
      <c r="Q5" s="168" t="s">
        <v>27</v>
      </c>
      <c r="R5" s="168"/>
      <c r="S5" s="168" t="s">
        <v>28</v>
      </c>
      <c r="T5" s="168"/>
      <c r="U5" s="168" t="s">
        <v>29</v>
      </c>
      <c r="V5" s="168"/>
      <c r="W5" s="168" t="s">
        <v>30</v>
      </c>
      <c r="X5" s="168"/>
      <c r="Y5" s="168" t="s">
        <v>31</v>
      </c>
      <c r="Z5" s="168"/>
      <c r="AA5" s="168" t="s">
        <v>32</v>
      </c>
      <c r="AB5" s="168"/>
      <c r="AC5" s="168" t="s">
        <v>33</v>
      </c>
      <c r="AD5" s="168"/>
      <c r="AE5" s="168" t="s">
        <v>34</v>
      </c>
      <c r="AF5" s="168"/>
      <c r="AG5" s="168" t="s">
        <v>35</v>
      </c>
      <c r="AH5" s="168"/>
      <c r="AI5" s="168" t="s">
        <v>36</v>
      </c>
      <c r="AJ5" s="168"/>
      <c r="AK5" s="168" t="s">
        <v>37</v>
      </c>
      <c r="AL5" s="168"/>
      <c r="AM5" s="168" t="s">
        <v>38</v>
      </c>
      <c r="AN5" s="168"/>
      <c r="AO5" s="174" t="s">
        <v>39</v>
      </c>
      <c r="AP5" s="175"/>
    </row>
    <row r="6" spans="1:45" x14ac:dyDescent="0.25">
      <c r="A6" s="169"/>
      <c r="B6" s="170"/>
      <c r="C6" s="171"/>
      <c r="D6" s="173"/>
      <c r="E6" s="58" t="s">
        <v>16</v>
      </c>
      <c r="F6" s="58" t="s">
        <v>40</v>
      </c>
      <c r="G6" s="58" t="s">
        <v>16</v>
      </c>
      <c r="H6" s="58" t="s">
        <v>40</v>
      </c>
      <c r="I6" s="58" t="s">
        <v>16</v>
      </c>
      <c r="J6" s="58" t="s">
        <v>40</v>
      </c>
      <c r="K6" s="58" t="s">
        <v>16</v>
      </c>
      <c r="L6" s="58" t="s">
        <v>40</v>
      </c>
      <c r="M6" s="58" t="s">
        <v>16</v>
      </c>
      <c r="N6" s="58" t="s">
        <v>40</v>
      </c>
      <c r="O6" s="58" t="s">
        <v>16</v>
      </c>
      <c r="P6" s="58" t="s">
        <v>40</v>
      </c>
      <c r="Q6" s="58" t="s">
        <v>16</v>
      </c>
      <c r="R6" s="58" t="s">
        <v>40</v>
      </c>
      <c r="S6" s="58" t="s">
        <v>16</v>
      </c>
      <c r="T6" s="58" t="s">
        <v>40</v>
      </c>
      <c r="U6" s="58" t="s">
        <v>16</v>
      </c>
      <c r="V6" s="58" t="s">
        <v>40</v>
      </c>
      <c r="W6" s="58" t="s">
        <v>16</v>
      </c>
      <c r="X6" s="58" t="s">
        <v>40</v>
      </c>
      <c r="Y6" s="58" t="s">
        <v>16</v>
      </c>
      <c r="Z6" s="58" t="s">
        <v>40</v>
      </c>
      <c r="AA6" s="58" t="s">
        <v>16</v>
      </c>
      <c r="AB6" s="58" t="s">
        <v>40</v>
      </c>
      <c r="AC6" s="58" t="s">
        <v>16</v>
      </c>
      <c r="AD6" s="58" t="s">
        <v>40</v>
      </c>
      <c r="AE6" s="58" t="s">
        <v>16</v>
      </c>
      <c r="AF6" s="58" t="s">
        <v>40</v>
      </c>
      <c r="AG6" s="58" t="s">
        <v>16</v>
      </c>
      <c r="AH6" s="58" t="s">
        <v>40</v>
      </c>
      <c r="AI6" s="58" t="s">
        <v>16</v>
      </c>
      <c r="AJ6" s="58" t="s">
        <v>40</v>
      </c>
      <c r="AK6" s="58" t="s">
        <v>16</v>
      </c>
      <c r="AL6" s="58" t="s">
        <v>40</v>
      </c>
      <c r="AM6" s="58" t="s">
        <v>16</v>
      </c>
      <c r="AN6" s="58" t="s">
        <v>40</v>
      </c>
      <c r="AO6" s="58" t="s">
        <v>16</v>
      </c>
      <c r="AP6" s="58" t="s">
        <v>40</v>
      </c>
    </row>
    <row r="7" spans="1:45" x14ac:dyDescent="0.2">
      <c r="A7" s="13" t="s">
        <v>8</v>
      </c>
      <c r="B7" s="59" t="str">
        <f>VLOOKUP(A7,'PLANILHA SINTÉTICA'!B:I,4,FALSE)</f>
        <v>CONTROLE GEOMÉTRICO</v>
      </c>
      <c r="C7" s="60">
        <f>VLOOKUP(A7,'PLANILHA SINTÉTICA'!B:I,8,FALSE)</f>
        <v>356627.88</v>
      </c>
      <c r="D7" s="61">
        <f>C7/$C$9</f>
        <v>1</v>
      </c>
      <c r="E7" s="62">
        <f>F7/$C$7</f>
        <v>5.2631578947368418E-2</v>
      </c>
      <c r="F7" s="63">
        <f>SUM(F8:F8)</f>
        <v>18769.88842105263</v>
      </c>
      <c r="G7" s="62">
        <f>H7/$C$7</f>
        <v>5.2631578947368418E-2</v>
      </c>
      <c r="H7" s="63">
        <f>SUM(H8:H8)</f>
        <v>18769.88842105263</v>
      </c>
      <c r="I7" s="62">
        <f>J7/$C$7</f>
        <v>5.2631578947368418E-2</v>
      </c>
      <c r="J7" s="63">
        <f>SUM(J8:J8)</f>
        <v>18769.88842105263</v>
      </c>
      <c r="K7" s="62">
        <f>L7/$C$7</f>
        <v>5.2631578947368418E-2</v>
      </c>
      <c r="L7" s="63">
        <f>SUM(L8:L8)</f>
        <v>18769.88842105263</v>
      </c>
      <c r="M7" s="62">
        <f>N7/$C$7</f>
        <v>5.2631578947368418E-2</v>
      </c>
      <c r="N7" s="63">
        <f>SUM(N8:N8)</f>
        <v>18769.88842105263</v>
      </c>
      <c r="O7" s="62">
        <f>P7/$C$7</f>
        <v>5.2631578947368418E-2</v>
      </c>
      <c r="P7" s="63">
        <f>SUM(P8:P8)</f>
        <v>18769.88842105263</v>
      </c>
      <c r="Q7" s="62">
        <f>R7/$C$7</f>
        <v>5.2631578947368418E-2</v>
      </c>
      <c r="R7" s="63">
        <f>SUM(R8:R8)</f>
        <v>18769.88842105263</v>
      </c>
      <c r="S7" s="62">
        <f>T7/$C$7</f>
        <v>5.2631578947368418E-2</v>
      </c>
      <c r="T7" s="63">
        <f>SUM(T8:T8)</f>
        <v>18769.88842105263</v>
      </c>
      <c r="U7" s="62">
        <f>V7/$C$7</f>
        <v>5.2631578947368418E-2</v>
      </c>
      <c r="V7" s="63">
        <f>SUM(V8:V8)</f>
        <v>18769.88842105263</v>
      </c>
      <c r="W7" s="62">
        <f>X7/$C$7</f>
        <v>5.2631578947368418E-2</v>
      </c>
      <c r="X7" s="63">
        <f>SUM(X8:X8)</f>
        <v>18769.88842105263</v>
      </c>
      <c r="Y7" s="62">
        <f>Z7/$C$7</f>
        <v>5.2631578947368418E-2</v>
      </c>
      <c r="Z7" s="63">
        <f>SUM(Z8:Z8)</f>
        <v>18769.88842105263</v>
      </c>
      <c r="AA7" s="62">
        <f>AB7/$C$7</f>
        <v>5.2631578947368418E-2</v>
      </c>
      <c r="AB7" s="63">
        <f>SUM(AB8:AB8)</f>
        <v>18769.88842105263</v>
      </c>
      <c r="AC7" s="62">
        <f>AD7/$C$7</f>
        <v>5.2631578947368418E-2</v>
      </c>
      <c r="AD7" s="63">
        <f>SUM(AD8:AD8)</f>
        <v>18769.88842105263</v>
      </c>
      <c r="AE7" s="62">
        <f>AF7/$C$7</f>
        <v>5.2631578947368418E-2</v>
      </c>
      <c r="AF7" s="63">
        <f>SUM(AF8:AF8)</f>
        <v>18769.88842105263</v>
      </c>
      <c r="AG7" s="62">
        <f>AH7/$C$7</f>
        <v>5.2631578947368418E-2</v>
      </c>
      <c r="AH7" s="63">
        <f>SUM(AH8:AH8)</f>
        <v>18769.88842105263</v>
      </c>
      <c r="AI7" s="62">
        <f>AJ7/$C$7</f>
        <v>5.2631578947368418E-2</v>
      </c>
      <c r="AJ7" s="63">
        <f>SUM(AJ8:AJ8)</f>
        <v>18769.88842105263</v>
      </c>
      <c r="AK7" s="62">
        <f>AL7/$C$7</f>
        <v>5.2631578947368418E-2</v>
      </c>
      <c r="AL7" s="63">
        <f>SUM(AL8:AL8)</f>
        <v>18769.88842105263</v>
      </c>
      <c r="AM7" s="62">
        <f>AN7/$C$7</f>
        <v>5.2631578947368418E-2</v>
      </c>
      <c r="AN7" s="63">
        <f>SUM(AN8:AN8)</f>
        <v>18769.88842105263</v>
      </c>
      <c r="AO7" s="62">
        <f>AP7/$C$7</f>
        <v>5.2631578947368418E-2</v>
      </c>
      <c r="AP7" s="63">
        <f>SUM(AP8:AP8)</f>
        <v>18769.88842105263</v>
      </c>
      <c r="AQ7" s="55">
        <f>E7+G7+I7+K7+M7+O7+Q7+S7+U7+W7+Y7+AA7+AC7+AE7+AG7+AI7+AK7+AM7+AO7</f>
        <v>0.99999999999999956</v>
      </c>
      <c r="AR7" s="64"/>
      <c r="AS7" s="65"/>
    </row>
    <row r="8" spans="1:45" ht="31.5" x14ac:dyDescent="0.2">
      <c r="A8" s="17" t="s">
        <v>14</v>
      </c>
      <c r="B8" s="66" t="str">
        <f>VLOOKUP(A8,'PLANILHA SINTÉTICA'!B:I,4,FALSE)</f>
        <v>Levantamento topográfico planialtimétrico, incluindo mobilização e desmobilização, de 3.000 a 7.000 m²</v>
      </c>
      <c r="C8" s="67">
        <f>VLOOKUP(A8,'PLANILHA SINTÉTICA'!B:I,8,FALSE)</f>
        <v>356627.88</v>
      </c>
      <c r="D8" s="68">
        <f>C8/$C$9</f>
        <v>1</v>
      </c>
      <c r="E8" s="78">
        <f>F8/$C8</f>
        <v>5.2631578947368418E-2</v>
      </c>
      <c r="F8" s="79">
        <f>$C8/19</f>
        <v>18769.88842105263</v>
      </c>
      <c r="G8" s="78">
        <f>H8/$C8</f>
        <v>5.2631578947368418E-2</v>
      </c>
      <c r="H8" s="79">
        <f>$C8/19</f>
        <v>18769.88842105263</v>
      </c>
      <c r="I8" s="78">
        <f>J8/$C8</f>
        <v>5.2631578947368418E-2</v>
      </c>
      <c r="J8" s="79">
        <f>$C8/19</f>
        <v>18769.88842105263</v>
      </c>
      <c r="K8" s="78">
        <f>L8/$C8</f>
        <v>5.2631578947368418E-2</v>
      </c>
      <c r="L8" s="79">
        <f>$C8/19</f>
        <v>18769.88842105263</v>
      </c>
      <c r="M8" s="78">
        <f>N8/$C8</f>
        <v>5.2631578947368418E-2</v>
      </c>
      <c r="N8" s="79">
        <f>$C8/19</f>
        <v>18769.88842105263</v>
      </c>
      <c r="O8" s="78">
        <f>P8/$C8</f>
        <v>5.2631578947368418E-2</v>
      </c>
      <c r="P8" s="79">
        <f>$C8/19</f>
        <v>18769.88842105263</v>
      </c>
      <c r="Q8" s="78">
        <f>R8/$C8</f>
        <v>5.2631578947368418E-2</v>
      </c>
      <c r="R8" s="79">
        <f>$C8/19</f>
        <v>18769.88842105263</v>
      </c>
      <c r="S8" s="78">
        <f>T8/$C8</f>
        <v>5.2631578947368418E-2</v>
      </c>
      <c r="T8" s="79">
        <f>$C8/19</f>
        <v>18769.88842105263</v>
      </c>
      <c r="U8" s="78">
        <f>V8/$C8</f>
        <v>5.2631578947368418E-2</v>
      </c>
      <c r="V8" s="79">
        <f>$C8/19</f>
        <v>18769.88842105263</v>
      </c>
      <c r="W8" s="78">
        <f>X8/$C8</f>
        <v>5.2631578947368418E-2</v>
      </c>
      <c r="X8" s="79">
        <f>$C8/19</f>
        <v>18769.88842105263</v>
      </c>
      <c r="Y8" s="78">
        <f>Z8/$C8</f>
        <v>5.2631578947368418E-2</v>
      </c>
      <c r="Z8" s="79">
        <f>$C8/19</f>
        <v>18769.88842105263</v>
      </c>
      <c r="AA8" s="78">
        <f>AB8/$C8</f>
        <v>5.2631578947368418E-2</v>
      </c>
      <c r="AB8" s="79">
        <f>$C8/19</f>
        <v>18769.88842105263</v>
      </c>
      <c r="AC8" s="78">
        <f>AD8/$C8</f>
        <v>5.2631578947368418E-2</v>
      </c>
      <c r="AD8" s="79">
        <f>$C8/19</f>
        <v>18769.88842105263</v>
      </c>
      <c r="AE8" s="78">
        <f>AF8/$C8</f>
        <v>5.2631578947368418E-2</v>
      </c>
      <c r="AF8" s="79">
        <f>$C8/19</f>
        <v>18769.88842105263</v>
      </c>
      <c r="AG8" s="78">
        <f>AH8/$C8</f>
        <v>5.2631578947368418E-2</v>
      </c>
      <c r="AH8" s="79">
        <f>$C8/19</f>
        <v>18769.88842105263</v>
      </c>
      <c r="AI8" s="78">
        <f>AJ8/$C8</f>
        <v>5.2631578947368418E-2</v>
      </c>
      <c r="AJ8" s="79">
        <f>$C8/19</f>
        <v>18769.88842105263</v>
      </c>
      <c r="AK8" s="78">
        <f>AL8/$C8</f>
        <v>5.2631578947368418E-2</v>
      </c>
      <c r="AL8" s="79">
        <f>$C8/19</f>
        <v>18769.88842105263</v>
      </c>
      <c r="AM8" s="78">
        <f>AN8/$C8</f>
        <v>5.2631578947368418E-2</v>
      </c>
      <c r="AN8" s="79">
        <f>$C8/19</f>
        <v>18769.88842105263</v>
      </c>
      <c r="AO8" s="78">
        <f>AP8/$C8</f>
        <v>5.2631578947368418E-2</v>
      </c>
      <c r="AP8" s="79">
        <f>$C8/19</f>
        <v>18769.88842105263</v>
      </c>
      <c r="AQ8" s="55">
        <f t="shared" ref="AQ8" si="0">E8+G8+I8+K8+M8+O8+Q8+S8+U8+W8+Y8+AA8+AC8+AE8+AG8+AI8+AK8+AM8+AO8</f>
        <v>0.99999999999999956</v>
      </c>
      <c r="AR8" s="64"/>
      <c r="AS8" s="65"/>
    </row>
    <row r="9" spans="1:45" x14ac:dyDescent="0.25">
      <c r="A9" s="167" t="s">
        <v>41</v>
      </c>
      <c r="B9" s="167"/>
      <c r="C9" s="69">
        <f>C7</f>
        <v>356627.88</v>
      </c>
      <c r="D9" s="70">
        <f>D7</f>
        <v>1</v>
      </c>
      <c r="E9" s="71">
        <f>F9/$C$9</f>
        <v>5.2631578947368418E-2</v>
      </c>
      <c r="F9" s="69">
        <f>F7</f>
        <v>18769.88842105263</v>
      </c>
      <c r="G9" s="71">
        <f>H9/$C$9</f>
        <v>5.2631578947368418E-2</v>
      </c>
      <c r="H9" s="69">
        <f>H7</f>
        <v>18769.88842105263</v>
      </c>
      <c r="I9" s="71">
        <f>J9/$C$9</f>
        <v>5.2631578947368418E-2</v>
      </c>
      <c r="J9" s="69">
        <f>J7</f>
        <v>18769.88842105263</v>
      </c>
      <c r="K9" s="71">
        <f>L9/$C$9</f>
        <v>5.2631578947368418E-2</v>
      </c>
      <c r="L9" s="69">
        <f>L7</f>
        <v>18769.88842105263</v>
      </c>
      <c r="M9" s="71">
        <f>N9/$C$9</f>
        <v>5.2631578947368418E-2</v>
      </c>
      <c r="N9" s="69">
        <f>N7</f>
        <v>18769.88842105263</v>
      </c>
      <c r="O9" s="71">
        <f>P9/$C$9</f>
        <v>5.2631578947368418E-2</v>
      </c>
      <c r="P9" s="69">
        <f>P7</f>
        <v>18769.88842105263</v>
      </c>
      <c r="Q9" s="71">
        <f>R9/$C$9</f>
        <v>5.2631578947368418E-2</v>
      </c>
      <c r="R9" s="69">
        <f>R7</f>
        <v>18769.88842105263</v>
      </c>
      <c r="S9" s="71">
        <f>T9/$C$9</f>
        <v>5.2631578947368418E-2</v>
      </c>
      <c r="T9" s="69">
        <f>T7</f>
        <v>18769.88842105263</v>
      </c>
      <c r="U9" s="71">
        <f>V9/$C$9</f>
        <v>5.2631578947368418E-2</v>
      </c>
      <c r="V9" s="69">
        <f>V7</f>
        <v>18769.88842105263</v>
      </c>
      <c r="W9" s="71">
        <f>X9/$C$9</f>
        <v>5.2631578947368418E-2</v>
      </c>
      <c r="X9" s="69">
        <f>X7</f>
        <v>18769.88842105263</v>
      </c>
      <c r="Y9" s="71">
        <f>Z9/$C$9</f>
        <v>5.2631578947368418E-2</v>
      </c>
      <c r="Z9" s="69">
        <f>Z7</f>
        <v>18769.88842105263</v>
      </c>
      <c r="AA9" s="71">
        <f>AB9/$C$9</f>
        <v>5.2631578947368418E-2</v>
      </c>
      <c r="AB9" s="69">
        <f>AB7</f>
        <v>18769.88842105263</v>
      </c>
      <c r="AC9" s="71">
        <f>AD9/$C$9</f>
        <v>5.2631578947368418E-2</v>
      </c>
      <c r="AD9" s="69">
        <f>AD7</f>
        <v>18769.88842105263</v>
      </c>
      <c r="AE9" s="71">
        <f>AF9/$C$9</f>
        <v>5.2631578947368418E-2</v>
      </c>
      <c r="AF9" s="69">
        <f>AF7</f>
        <v>18769.88842105263</v>
      </c>
      <c r="AG9" s="71">
        <f>AH9/$C$9</f>
        <v>5.2631578947368418E-2</v>
      </c>
      <c r="AH9" s="69">
        <f>AH7</f>
        <v>18769.88842105263</v>
      </c>
      <c r="AI9" s="71">
        <f>AJ9/$C$9</f>
        <v>5.2631578947368418E-2</v>
      </c>
      <c r="AJ9" s="69">
        <f>AJ7</f>
        <v>18769.88842105263</v>
      </c>
      <c r="AK9" s="71">
        <f>AL9/$C$9</f>
        <v>5.2631578947368418E-2</v>
      </c>
      <c r="AL9" s="69">
        <f>AL7</f>
        <v>18769.88842105263</v>
      </c>
      <c r="AM9" s="71">
        <f>AN9/$C$9</f>
        <v>5.2631578947368418E-2</v>
      </c>
      <c r="AN9" s="69">
        <f>AN7</f>
        <v>18769.88842105263</v>
      </c>
      <c r="AO9" s="71">
        <f>AP9/$C$9</f>
        <v>5.2631578947368418E-2</v>
      </c>
      <c r="AP9" s="69">
        <f>AP7</f>
        <v>18769.88842105263</v>
      </c>
      <c r="AS9" s="65"/>
    </row>
    <row r="10" spans="1:45" x14ac:dyDescent="0.25">
      <c r="A10" s="167" t="s">
        <v>42</v>
      </c>
      <c r="B10" s="167"/>
      <c r="C10" s="69">
        <f>C9</f>
        <v>356627.88</v>
      </c>
      <c r="D10" s="70">
        <f>D9</f>
        <v>1</v>
      </c>
      <c r="E10" s="71">
        <f>E9</f>
        <v>5.2631578947368418E-2</v>
      </c>
      <c r="F10" s="69">
        <f>F9</f>
        <v>18769.88842105263</v>
      </c>
      <c r="G10" s="71">
        <f>E10+G9</f>
        <v>0.10526315789473684</v>
      </c>
      <c r="H10" s="69">
        <f>H9+F10</f>
        <v>37539.776842105261</v>
      </c>
      <c r="I10" s="71">
        <f>G10+I9</f>
        <v>0.15789473684210525</v>
      </c>
      <c r="J10" s="69">
        <f>J9+H10</f>
        <v>56309.665263157891</v>
      </c>
      <c r="K10" s="71">
        <f>I10+K9</f>
        <v>0.21052631578947367</v>
      </c>
      <c r="L10" s="69">
        <f>L9+J10</f>
        <v>75079.553684210521</v>
      </c>
      <c r="M10" s="71">
        <f>K10+M9</f>
        <v>0.26315789473684209</v>
      </c>
      <c r="N10" s="69">
        <f>N9+L10</f>
        <v>93849.442105263151</v>
      </c>
      <c r="O10" s="71">
        <f>M10+O9</f>
        <v>0.31578947368421051</v>
      </c>
      <c r="P10" s="69">
        <f>P9+N10</f>
        <v>112619.33052631578</v>
      </c>
      <c r="Q10" s="71">
        <f>O10+Q9</f>
        <v>0.36842105263157893</v>
      </c>
      <c r="R10" s="69">
        <f>R9+P10</f>
        <v>131389.21894736841</v>
      </c>
      <c r="S10" s="71">
        <f>Q10+S9</f>
        <v>0.42105263157894735</v>
      </c>
      <c r="T10" s="69">
        <f>T9+R10</f>
        <v>150159.10736842104</v>
      </c>
      <c r="U10" s="71">
        <f>S10+U9</f>
        <v>0.47368421052631576</v>
      </c>
      <c r="V10" s="69">
        <f>V9+T10</f>
        <v>168928.99578947367</v>
      </c>
      <c r="W10" s="71">
        <f>U10+W9</f>
        <v>0.52631578947368418</v>
      </c>
      <c r="X10" s="69">
        <f>X9+V10</f>
        <v>187698.8842105263</v>
      </c>
      <c r="Y10" s="71">
        <f>W10+Y9</f>
        <v>0.57894736842105265</v>
      </c>
      <c r="Z10" s="69">
        <f>Z9+X10</f>
        <v>206468.77263157893</v>
      </c>
      <c r="AA10" s="71">
        <f>Y10+AA9</f>
        <v>0.63157894736842102</v>
      </c>
      <c r="AB10" s="69">
        <f>AB9+Z10</f>
        <v>225238.66105263156</v>
      </c>
      <c r="AC10" s="71">
        <f>AA10+AC9</f>
        <v>0.68421052631578938</v>
      </c>
      <c r="AD10" s="69">
        <f>AD9+AB10</f>
        <v>244008.54947368419</v>
      </c>
      <c r="AE10" s="71">
        <f>AC10+AE9</f>
        <v>0.73684210526315774</v>
      </c>
      <c r="AF10" s="69">
        <f>AF9+AD10</f>
        <v>262778.43789473682</v>
      </c>
      <c r="AG10" s="71">
        <f>AE10+AG9</f>
        <v>0.78947368421052611</v>
      </c>
      <c r="AH10" s="69">
        <f>AH9+AF10</f>
        <v>281548.32631578948</v>
      </c>
      <c r="AI10" s="71">
        <f>AG10+AI9</f>
        <v>0.84210526315789447</v>
      </c>
      <c r="AJ10" s="69">
        <f>AJ9+AH10</f>
        <v>300318.21473684208</v>
      </c>
      <c r="AK10" s="71">
        <f>AI10+AK9</f>
        <v>0.89473684210526283</v>
      </c>
      <c r="AL10" s="69">
        <f>AL9+AJ10</f>
        <v>319088.10315789469</v>
      </c>
      <c r="AM10" s="71">
        <f>AK10+AM9</f>
        <v>0.94736842105263119</v>
      </c>
      <c r="AN10" s="69">
        <f>AN9+AL10</f>
        <v>337857.99157894729</v>
      </c>
      <c r="AO10" s="71">
        <f>AM10+AO9</f>
        <v>0.99999999999999956</v>
      </c>
      <c r="AP10" s="69">
        <f>AP9+AN10</f>
        <v>356627.87999999989</v>
      </c>
      <c r="AS10" s="65"/>
    </row>
    <row r="11" spans="1:45" s="72" customFormat="1" ht="15" x14ac:dyDescent="0.25">
      <c r="D11" s="73"/>
      <c r="AQ11" s="73"/>
      <c r="AR11" s="56"/>
    </row>
    <row r="12" spans="1:45" s="72" customFormat="1" ht="15" x14ac:dyDescent="0.25">
      <c r="D12" s="73"/>
      <c r="AQ12" s="73"/>
      <c r="AR12" s="56"/>
    </row>
    <row r="13" spans="1:45" s="72" customFormat="1" ht="15" x14ac:dyDescent="0.25">
      <c r="D13" s="73"/>
      <c r="AQ13" s="73"/>
      <c r="AR13" s="56"/>
    </row>
    <row r="14" spans="1:45" s="72" customFormat="1" ht="15" x14ac:dyDescent="0.25">
      <c r="D14" s="73"/>
      <c r="AQ14" s="73"/>
      <c r="AR14" s="56"/>
    </row>
    <row r="15" spans="1:45" s="72" customFormat="1" ht="15" x14ac:dyDescent="0.25">
      <c r="D15" s="73"/>
      <c r="AQ15" s="73"/>
      <c r="AR15" s="56"/>
    </row>
    <row r="16" spans="1:45" s="72" customFormat="1" ht="15" x14ac:dyDescent="0.25">
      <c r="D16" s="73"/>
      <c r="AQ16" s="73"/>
      <c r="AR16" s="56"/>
    </row>
    <row r="17" spans="4:44" s="72" customFormat="1" ht="15" x14ac:dyDescent="0.25">
      <c r="D17" s="73"/>
      <c r="AQ17" s="73"/>
      <c r="AR17" s="56"/>
    </row>
    <row r="18" spans="4:44" s="72" customFormat="1" ht="15" x14ac:dyDescent="0.25">
      <c r="D18" s="73"/>
      <c r="AQ18" s="73"/>
      <c r="AR18" s="56"/>
    </row>
    <row r="19" spans="4:44" s="72" customFormat="1" ht="15" x14ac:dyDescent="0.25">
      <c r="D19" s="73"/>
      <c r="AQ19" s="73"/>
      <c r="AR19" s="56"/>
    </row>
  </sheetData>
  <autoFilter ref="A5:AN10" xr:uid="{00000000-0009-0000-0000-000005000000}">
    <filterColumn colId="4" showButton="0"/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filterColumn colId="36" showButton="0"/>
    <filterColumn colId="38" showButton="0"/>
  </autoFilter>
  <mergeCells count="30">
    <mergeCell ref="O3:V3"/>
    <mergeCell ref="Y3:AF3"/>
    <mergeCell ref="AI3:AN3"/>
    <mergeCell ref="A4:D4"/>
    <mergeCell ref="A3:C3"/>
    <mergeCell ref="AK5:AL5"/>
    <mergeCell ref="AM5:AN5"/>
    <mergeCell ref="AO5:AP5"/>
    <mergeCell ref="S5:T5"/>
    <mergeCell ref="U5:V5"/>
    <mergeCell ref="W5:X5"/>
    <mergeCell ref="Y5:Z5"/>
    <mergeCell ref="AA5:AB5"/>
    <mergeCell ref="AC5:AD5"/>
    <mergeCell ref="A9:B9"/>
    <mergeCell ref="A10:B10"/>
    <mergeCell ref="AE5:AF5"/>
    <mergeCell ref="AG5:AH5"/>
    <mergeCell ref="AI5:AJ5"/>
    <mergeCell ref="G5:H5"/>
    <mergeCell ref="I5:J5"/>
    <mergeCell ref="K5:L5"/>
    <mergeCell ref="M5:N5"/>
    <mergeCell ref="O5:P5"/>
    <mergeCell ref="Q5:R5"/>
    <mergeCell ref="A5:A6"/>
    <mergeCell ref="B5:B6"/>
    <mergeCell ref="C5:C6"/>
    <mergeCell ref="D5:D6"/>
    <mergeCell ref="E5:F5"/>
  </mergeCells>
  <conditionalFormatting sqref="E8:AP8">
    <cfRule type="cellIs" dxfId="0" priority="58" operator="greaterThan">
      <formula>0</formula>
    </cfRule>
  </conditionalFormatting>
  <pageMargins left="0.78740157480314965" right="0.19685039370078741" top="0.39370078740157483" bottom="0.59055118110236227" header="0.51181102362204722" footer="0.31496062992125984"/>
  <pageSetup paperSize="8" scale="56" firstPageNumber="0" fitToWidth="0" orientation="landscape" r:id="rId1"/>
  <headerFooter>
    <oddFooter>&amp;LAGÊNCIA DE ASSUNTOS METROPOLITANOS DO PARANÁ - AMEP
DIRETORIA DE OBRAS
&amp;RPágina &amp;P de &amp;N</oddFooter>
  </headerFooter>
  <colBreaks count="1" manualBreakCount="1">
    <brk id="24" min="2" max="9" man="1"/>
  </colBreaks>
  <ignoredErrors>
    <ignoredError sqref="D8:E8 B7:B8 D7:E7" unlockedFormula="1"/>
    <ignoredError sqref="F7:AP7" formula="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9FDC3-3836-4428-AD30-9925B989A396}">
  <sheetPr>
    <pageSetUpPr fitToPage="1"/>
  </sheetPr>
  <dimension ref="B4:K12"/>
  <sheetViews>
    <sheetView showGridLines="0" view="pageBreakPreview" zoomScale="70" zoomScaleNormal="85" zoomScaleSheetLayoutView="70" workbookViewId="0">
      <selection activeCell="B5" sqref="B5:G5"/>
    </sheetView>
  </sheetViews>
  <sheetFormatPr defaultColWidth="9.140625" defaultRowHeight="15" x14ac:dyDescent="0.25"/>
  <cols>
    <col min="1" max="1" width="9.140625" style="81"/>
    <col min="2" max="2" width="10.28515625" style="81" customWidth="1"/>
    <col min="3" max="3" width="86.28515625" style="81" customWidth="1"/>
    <col min="4" max="5" width="10.28515625" style="81" customWidth="1"/>
    <col min="6" max="6" width="19" style="81" customWidth="1"/>
    <col min="7" max="7" width="19" style="100" customWidth="1"/>
    <col min="8" max="8" width="19" style="101" customWidth="1"/>
    <col min="9" max="9" width="19" style="102" customWidth="1"/>
    <col min="10" max="10" width="9.140625" style="81"/>
    <col min="11" max="11" width="15.7109375" style="81" bestFit="1" customWidth="1"/>
    <col min="12" max="16384" width="9.140625" style="81"/>
  </cols>
  <sheetData>
    <row r="4" spans="2:11" ht="15.75" x14ac:dyDescent="0.25">
      <c r="B4" s="183" t="s">
        <v>0</v>
      </c>
      <c r="C4" s="183"/>
      <c r="D4" s="183"/>
      <c r="E4" s="183"/>
      <c r="F4" s="183"/>
      <c r="G4" s="183"/>
      <c r="H4" s="82"/>
      <c r="I4" s="83"/>
    </row>
    <row r="5" spans="2:11" ht="35.25" customHeight="1" x14ac:dyDescent="0.25">
      <c r="B5" s="184" t="s">
        <v>52</v>
      </c>
      <c r="C5" s="184"/>
      <c r="D5" s="184"/>
      <c r="E5" s="184"/>
      <c r="F5" s="184"/>
      <c r="G5" s="184"/>
      <c r="H5" s="82"/>
      <c r="I5" s="83"/>
    </row>
    <row r="6" spans="2:11" ht="15.75" x14ac:dyDescent="0.25">
      <c r="B6" s="185"/>
      <c r="C6" s="185"/>
      <c r="D6" s="185"/>
      <c r="E6" s="185"/>
      <c r="F6" s="185"/>
      <c r="G6" s="185"/>
      <c r="H6" s="82"/>
      <c r="I6" s="83"/>
    </row>
    <row r="7" spans="2:11" ht="15.75" x14ac:dyDescent="0.25">
      <c r="B7" s="185" t="s">
        <v>13</v>
      </c>
      <c r="C7" s="185"/>
      <c r="D7" s="185"/>
      <c r="E7" s="185"/>
      <c r="F7" s="185"/>
      <c r="G7" s="185"/>
      <c r="H7" s="82"/>
      <c r="I7" s="83"/>
    </row>
    <row r="8" spans="2:11" ht="15.75" x14ac:dyDescent="0.25">
      <c r="B8" s="84"/>
      <c r="C8" s="85"/>
      <c r="D8" s="86"/>
      <c r="E8" s="86"/>
      <c r="F8" s="83"/>
      <c r="G8" s="87"/>
      <c r="H8" s="82"/>
      <c r="I8" s="83"/>
    </row>
    <row r="9" spans="2:11" ht="21" x14ac:dyDescent="0.25">
      <c r="B9" s="186" t="s">
        <v>50</v>
      </c>
      <c r="C9" s="187"/>
      <c r="D9" s="187"/>
      <c r="E9" s="187"/>
      <c r="F9" s="187"/>
      <c r="G9" s="187"/>
      <c r="H9" s="187"/>
      <c r="I9" s="188"/>
    </row>
    <row r="10" spans="2:11" ht="31.5" x14ac:dyDescent="0.25">
      <c r="B10" s="88" t="s">
        <v>4</v>
      </c>
      <c r="C10" s="89" t="s">
        <v>5</v>
      </c>
      <c r="D10" s="90" t="s">
        <v>6</v>
      </c>
      <c r="E10" s="88" t="s">
        <v>7</v>
      </c>
      <c r="F10" s="90" t="s">
        <v>44</v>
      </c>
      <c r="G10" s="91" t="s">
        <v>45</v>
      </c>
      <c r="H10" s="90" t="s">
        <v>46</v>
      </c>
      <c r="I10" s="90" t="s">
        <v>47</v>
      </c>
    </row>
    <row r="11" spans="2:11" ht="15.75" customHeight="1" x14ac:dyDescent="0.25">
      <c r="B11" s="92" t="s">
        <v>14</v>
      </c>
      <c r="C11" s="93" t="str">
        <f>VLOOKUP(B11,'PLANILHA SINTÉTICA'!B:K,4,FALSE)</f>
        <v>Levantamento topográfico planialtimétrico, incluindo mobilização e desmobilização, de 3.000 a 7.000 m²</v>
      </c>
      <c r="D11" s="94">
        <f>VLOOKUP(B11,'PLANILHA SINTÉTICA'!B:K,5,FALSE)</f>
        <v>276</v>
      </c>
      <c r="E11" s="92" t="str">
        <f>VLOOKUP(B11,'PLANILHA SINTÉTICA'!B:K,6,FALSE)</f>
        <v>UND</v>
      </c>
      <c r="F11" s="94">
        <f>VLOOKUP(B11,'PLANILHA SINTÉTICA'!B:K,8,FALSE)</f>
        <v>356627.88</v>
      </c>
      <c r="G11" s="95">
        <f>F11/$F$12</f>
        <v>1</v>
      </c>
      <c r="H11" s="96">
        <f>G11</f>
        <v>1</v>
      </c>
      <c r="I11" s="97" t="s">
        <v>48</v>
      </c>
      <c r="K11" s="98"/>
    </row>
    <row r="12" spans="2:11" ht="15.75" x14ac:dyDescent="0.25">
      <c r="B12" s="178"/>
      <c r="C12" s="178"/>
      <c r="D12" s="178"/>
      <c r="E12" s="179"/>
      <c r="F12" s="99">
        <f>SUM(F11:F11)</f>
        <v>356627.88</v>
      </c>
      <c r="G12" s="180"/>
      <c r="H12" s="181"/>
      <c r="I12" s="182"/>
    </row>
  </sheetData>
  <mergeCells count="7">
    <mergeCell ref="B12:E12"/>
    <mergeCell ref="G12:I12"/>
    <mergeCell ref="B4:G4"/>
    <mergeCell ref="B5:G5"/>
    <mergeCell ref="B6:G6"/>
    <mergeCell ref="B7:G7"/>
    <mergeCell ref="B9:I9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  <headerFooter>
    <oddFooter>&amp;LAGÊNCIA DE ASSUNTOS METROPOLITANOS DO PARANÁ - AMEP
DIRETORIA DE OBRAS
&amp;RPágina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841D5-75E4-443F-8019-A63EFD5CA7B1}">
  <sheetPr>
    <pageSetUpPr fitToPage="1"/>
  </sheetPr>
  <dimension ref="B1:J33"/>
  <sheetViews>
    <sheetView showGridLines="0" view="pageBreakPreview" zoomScale="85" zoomScaleNormal="100" zoomScaleSheetLayoutView="85" workbookViewId="0">
      <selection activeCell="I38" sqref="I38"/>
    </sheetView>
  </sheetViews>
  <sheetFormatPr defaultRowHeight="12.75" x14ac:dyDescent="0.2"/>
  <cols>
    <col min="1" max="1" width="9.140625" style="111"/>
    <col min="2" max="2" width="22.28515625" style="111" customWidth="1"/>
    <col min="3" max="3" width="72.7109375" style="111" customWidth="1"/>
    <col min="4" max="4" width="11.140625" style="111" bestFit="1" customWidth="1"/>
    <col min="5" max="5" width="23.42578125" style="111" customWidth="1"/>
    <col min="6" max="8" width="17.140625" style="111" customWidth="1"/>
    <col min="9" max="9" width="9.140625" style="111" customWidth="1"/>
    <col min="10" max="10" width="25.140625" style="112" customWidth="1"/>
    <col min="11" max="16384" width="9.140625" style="111"/>
  </cols>
  <sheetData>
    <row r="1" spans="2:10" ht="15.75" customHeight="1" x14ac:dyDescent="0.2"/>
    <row r="2" spans="2:10" ht="15.75" customHeight="1" x14ac:dyDescent="0.2"/>
    <row r="3" spans="2:10" s="116" customFormat="1" ht="15.75" x14ac:dyDescent="0.25">
      <c r="B3" s="113"/>
      <c r="C3" s="114"/>
      <c r="D3" s="115"/>
      <c r="E3" s="115"/>
    </row>
    <row r="4" spans="2:10" s="117" customFormat="1" ht="15.75" customHeight="1" x14ac:dyDescent="0.2">
      <c r="B4" s="214" t="s">
        <v>0</v>
      </c>
      <c r="C4" s="214"/>
      <c r="D4" s="214"/>
      <c r="E4" s="214"/>
      <c r="F4" s="214"/>
    </row>
    <row r="5" spans="2:10" s="117" customFormat="1" ht="39" customHeight="1" x14ac:dyDescent="0.2">
      <c r="B5" s="184" t="s">
        <v>52</v>
      </c>
      <c r="C5" s="184"/>
      <c r="D5" s="184"/>
      <c r="E5" s="184"/>
      <c r="F5" s="118"/>
      <c r="G5" s="118"/>
    </row>
    <row r="6" spans="2:10" s="117" customFormat="1" ht="15.75" x14ac:dyDescent="0.2">
      <c r="B6" s="119"/>
      <c r="C6" s="120"/>
      <c r="D6" s="121"/>
      <c r="E6" s="121"/>
    </row>
    <row r="7" spans="2:10" s="117" customFormat="1" ht="15.75" x14ac:dyDescent="0.2">
      <c r="B7" s="215" t="s">
        <v>13</v>
      </c>
      <c r="C7" s="215"/>
      <c r="D7" s="215"/>
      <c r="E7" s="215"/>
      <c r="F7" s="215"/>
    </row>
    <row r="8" spans="2:10" s="117" customFormat="1" ht="15" customHeight="1" x14ac:dyDescent="0.2">
      <c r="B8" s="119"/>
      <c r="C8" s="122"/>
      <c r="D8" s="123"/>
      <c r="E8" s="123"/>
    </row>
    <row r="9" spans="2:10" s="124" customFormat="1" x14ac:dyDescent="0.2">
      <c r="B9" s="216" t="s">
        <v>54</v>
      </c>
      <c r="C9" s="216"/>
      <c r="D9" s="216"/>
      <c r="E9" s="216"/>
      <c r="F9" s="216"/>
      <c r="G9" s="216"/>
      <c r="H9" s="216"/>
      <c r="J9" s="112"/>
    </row>
    <row r="10" spans="2:10" ht="18" customHeight="1" x14ac:dyDescent="0.2">
      <c r="B10" s="217" t="s">
        <v>2</v>
      </c>
      <c r="C10" s="217" t="s">
        <v>5</v>
      </c>
      <c r="D10" s="217" t="s">
        <v>55</v>
      </c>
      <c r="E10" s="218" t="s">
        <v>56</v>
      </c>
      <c r="F10" s="217" t="s">
        <v>57</v>
      </c>
      <c r="G10" s="217"/>
      <c r="H10" s="217"/>
    </row>
    <row r="11" spans="2:10" ht="30" customHeight="1" x14ac:dyDescent="0.2">
      <c r="B11" s="217"/>
      <c r="C11" s="217"/>
      <c r="D11" s="217"/>
      <c r="E11" s="218"/>
      <c r="F11" s="125" t="s">
        <v>58</v>
      </c>
      <c r="G11" s="125" t="s">
        <v>59</v>
      </c>
      <c r="H11" s="125" t="s">
        <v>60</v>
      </c>
    </row>
    <row r="12" spans="2:10" ht="15.95" customHeight="1" x14ac:dyDescent="0.2">
      <c r="B12" s="126">
        <v>1</v>
      </c>
      <c r="C12" s="127" t="s">
        <v>61</v>
      </c>
      <c r="D12" s="128">
        <f>G12</f>
        <v>4.0099999999999997E-2</v>
      </c>
      <c r="E12" s="126" t="str">
        <f>IF(AND(D12&gt;=F12,D12&lt;=H12),"OK","DIFERE")</f>
        <v>OK</v>
      </c>
      <c r="F12" s="129">
        <v>3.7999999999999999E-2</v>
      </c>
      <c r="G12" s="129">
        <v>4.0099999999999997E-2</v>
      </c>
      <c r="H12" s="129">
        <v>4.6699999999999998E-2</v>
      </c>
    </row>
    <row r="13" spans="2:10" ht="15.95" customHeight="1" x14ac:dyDescent="0.2">
      <c r="B13" s="126">
        <v>2</v>
      </c>
      <c r="C13" s="127" t="s">
        <v>62</v>
      </c>
      <c r="D13" s="128">
        <f t="shared" ref="D13:D16" si="0">G13</f>
        <v>4.0000000000000001E-3</v>
      </c>
      <c r="E13" s="126" t="str">
        <f>IF(AND(D13&gt;=F13,D13&lt;=H13),"OK","DIFERE")</f>
        <v>OK</v>
      </c>
      <c r="F13" s="129">
        <v>3.2000000000000002E-3</v>
      </c>
      <c r="G13" s="129">
        <v>4.0000000000000001E-3</v>
      </c>
      <c r="H13" s="129">
        <v>7.4000000000000003E-3</v>
      </c>
    </row>
    <row r="14" spans="2:10" ht="15.95" customHeight="1" x14ac:dyDescent="0.2">
      <c r="B14" s="126">
        <v>3</v>
      </c>
      <c r="C14" s="127" t="s">
        <v>63</v>
      </c>
      <c r="D14" s="128">
        <f t="shared" si="0"/>
        <v>5.5999999999999999E-3</v>
      </c>
      <c r="E14" s="126" t="str">
        <f>IF(AND(D14&gt;=F14,D14&lt;=H14),"OK","DIFERE")</f>
        <v>OK</v>
      </c>
      <c r="F14" s="129">
        <v>5.0000000000000001E-3</v>
      </c>
      <c r="G14" s="129">
        <v>5.5999999999999999E-3</v>
      </c>
      <c r="H14" s="129">
        <v>9.7000000000000003E-3</v>
      </c>
    </row>
    <row r="15" spans="2:10" ht="15.95" customHeight="1" x14ac:dyDescent="0.2">
      <c r="B15" s="126">
        <v>4</v>
      </c>
      <c r="C15" s="127" t="s">
        <v>64</v>
      </c>
      <c r="D15" s="128">
        <f t="shared" si="0"/>
        <v>1.11E-2</v>
      </c>
      <c r="E15" s="126" t="str">
        <f>IF(AND(D15&gt;=F15,D15&lt;=H15),"OK","DIFERE")</f>
        <v>OK</v>
      </c>
      <c r="F15" s="129">
        <v>1.0200000000000001E-2</v>
      </c>
      <c r="G15" s="129">
        <v>1.11E-2</v>
      </c>
      <c r="H15" s="129">
        <v>1.21E-2</v>
      </c>
    </row>
    <row r="16" spans="2:10" ht="15.95" customHeight="1" x14ac:dyDescent="0.2">
      <c r="B16" s="126">
        <v>5</v>
      </c>
      <c r="C16" s="127" t="s">
        <v>65</v>
      </c>
      <c r="D16" s="128">
        <f t="shared" si="0"/>
        <v>7.2999999999999995E-2</v>
      </c>
      <c r="E16" s="126" t="str">
        <f>IF(AND(D16&gt;=F16,D16&lt;=H16),"OK","DIFERE")</f>
        <v>OK</v>
      </c>
      <c r="F16" s="129">
        <v>6.6400000000000001E-2</v>
      </c>
      <c r="G16" s="129">
        <v>7.2999999999999995E-2</v>
      </c>
      <c r="H16" s="129">
        <v>8.6900000000000005E-2</v>
      </c>
    </row>
    <row r="17" spans="2:8" ht="15.95" customHeight="1" x14ac:dyDescent="0.2">
      <c r="B17" s="130">
        <v>6</v>
      </c>
      <c r="C17" s="131" t="s">
        <v>66</v>
      </c>
      <c r="D17" s="132">
        <f>SUM(D18:D21)</f>
        <v>9.4E-2</v>
      </c>
      <c r="E17" s="191" t="s">
        <v>67</v>
      </c>
      <c r="F17" s="192"/>
      <c r="G17" s="192"/>
      <c r="H17" s="193"/>
    </row>
    <row r="18" spans="2:8" ht="15.95" customHeight="1" x14ac:dyDescent="0.2">
      <c r="B18" s="126" t="s">
        <v>68</v>
      </c>
      <c r="C18" s="133" t="s">
        <v>69</v>
      </c>
      <c r="D18" s="134">
        <f>0.8*1.65%</f>
        <v>1.3200000000000002E-2</v>
      </c>
      <c r="E18" s="135"/>
      <c r="F18" s="135"/>
      <c r="G18" s="135"/>
      <c r="H18" s="136"/>
    </row>
    <row r="19" spans="2:8" ht="15.95" customHeight="1" x14ac:dyDescent="0.2">
      <c r="B19" s="126" t="s">
        <v>70</v>
      </c>
      <c r="C19" s="133" t="s">
        <v>71</v>
      </c>
      <c r="D19" s="134">
        <f>0.8*7.6%</f>
        <v>6.08E-2</v>
      </c>
      <c r="E19" s="135"/>
      <c r="F19" s="135"/>
      <c r="G19" s="135"/>
      <c r="H19" s="136"/>
    </row>
    <row r="20" spans="2:8" ht="15.95" customHeight="1" x14ac:dyDescent="0.2">
      <c r="B20" s="126" t="s">
        <v>72</v>
      </c>
      <c r="C20" s="133" t="s">
        <v>73</v>
      </c>
      <c r="D20" s="134">
        <v>0.02</v>
      </c>
      <c r="E20" s="135"/>
      <c r="F20" s="135"/>
      <c r="G20" s="135"/>
      <c r="H20" s="136"/>
    </row>
    <row r="21" spans="2:8" ht="15.95" customHeight="1" x14ac:dyDescent="0.2">
      <c r="B21" s="126" t="s">
        <v>74</v>
      </c>
      <c r="C21" s="133" t="s">
        <v>75</v>
      </c>
      <c r="D21" s="134"/>
      <c r="E21" s="135"/>
      <c r="F21" s="135"/>
      <c r="G21" s="135"/>
      <c r="H21" s="136"/>
    </row>
    <row r="22" spans="2:8" ht="15.95" customHeight="1" x14ac:dyDescent="0.2">
      <c r="B22" s="194" t="s">
        <v>76</v>
      </c>
      <c r="C22" s="195"/>
      <c r="D22" s="200">
        <f>(((1+$D12+$D13+$D14)*(1+$D15)*(1+$D16)/(1-$D17)))-1</f>
        <v>0.2569871323509938</v>
      </c>
      <c r="E22" s="203"/>
      <c r="F22" s="204"/>
      <c r="G22" s="204"/>
      <c r="H22" s="205"/>
    </row>
    <row r="23" spans="2:8" ht="15.95" customHeight="1" x14ac:dyDescent="0.2">
      <c r="B23" s="196"/>
      <c r="C23" s="197"/>
      <c r="D23" s="201"/>
      <c r="E23" s="206"/>
      <c r="F23" s="207"/>
      <c r="G23" s="207"/>
      <c r="H23" s="208"/>
    </row>
    <row r="24" spans="2:8" ht="15.95" customHeight="1" x14ac:dyDescent="0.2">
      <c r="B24" s="198"/>
      <c r="C24" s="199"/>
      <c r="D24" s="202"/>
      <c r="E24" s="209"/>
      <c r="F24" s="210"/>
      <c r="G24" s="210"/>
      <c r="H24" s="211"/>
    </row>
    <row r="25" spans="2:8" x14ac:dyDescent="0.2">
      <c r="B25" s="135"/>
      <c r="C25" s="135"/>
      <c r="D25" s="135"/>
      <c r="E25" s="137"/>
      <c r="F25" s="137"/>
      <c r="G25" s="137"/>
      <c r="H25" s="137"/>
    </row>
    <row r="26" spans="2:8" x14ac:dyDescent="0.2">
      <c r="B26" s="138" t="s">
        <v>77</v>
      </c>
      <c r="C26" s="135"/>
      <c r="D26" s="135"/>
      <c r="E26" s="212"/>
      <c r="F26" s="212"/>
      <c r="G26" s="212"/>
      <c r="H26" s="212"/>
    </row>
    <row r="27" spans="2:8" x14ac:dyDescent="0.2">
      <c r="B27" s="135" t="s">
        <v>78</v>
      </c>
      <c r="C27" s="135"/>
      <c r="D27" s="139"/>
      <c r="E27" s="213" t="s">
        <v>79</v>
      </c>
      <c r="F27" s="213"/>
      <c r="G27" s="213"/>
      <c r="H27" s="213"/>
    </row>
    <row r="28" spans="2:8" ht="12.75" customHeight="1" x14ac:dyDescent="0.2">
      <c r="B28" s="135" t="s">
        <v>80</v>
      </c>
      <c r="C28" s="135"/>
      <c r="D28" s="135"/>
      <c r="E28" s="189" t="s">
        <v>81</v>
      </c>
      <c r="F28" s="189"/>
      <c r="G28" s="189"/>
      <c r="H28" s="189"/>
    </row>
    <row r="29" spans="2:8" x14ac:dyDescent="0.2">
      <c r="B29" s="135" t="s">
        <v>82</v>
      </c>
      <c r="C29" s="135"/>
      <c r="D29" s="135"/>
      <c r="E29" s="189"/>
      <c r="F29" s="189"/>
      <c r="G29" s="189"/>
      <c r="H29" s="189"/>
    </row>
    <row r="30" spans="2:8" x14ac:dyDescent="0.2">
      <c r="B30" s="135" t="s">
        <v>83</v>
      </c>
      <c r="C30" s="135"/>
      <c r="D30" s="135"/>
      <c r="E30" s="189" t="s">
        <v>84</v>
      </c>
      <c r="F30" s="189"/>
      <c r="G30" s="189"/>
      <c r="H30" s="189"/>
    </row>
    <row r="31" spans="2:8" x14ac:dyDescent="0.2">
      <c r="B31" s="135" t="s">
        <v>85</v>
      </c>
      <c r="C31" s="135"/>
      <c r="D31" s="135"/>
      <c r="E31" s="189"/>
      <c r="F31" s="189"/>
      <c r="G31" s="189"/>
      <c r="H31" s="189"/>
    </row>
    <row r="32" spans="2:8" x14ac:dyDescent="0.2">
      <c r="B32" s="135" t="s">
        <v>86</v>
      </c>
      <c r="C32" s="135"/>
      <c r="D32" s="135"/>
      <c r="E32" s="190"/>
      <c r="F32" s="190"/>
      <c r="G32" s="190"/>
      <c r="H32" s="190"/>
    </row>
    <row r="33" spans="2:8" x14ac:dyDescent="0.2">
      <c r="B33" s="135" t="s">
        <v>87</v>
      </c>
      <c r="C33" s="135"/>
      <c r="D33" s="135"/>
      <c r="E33" s="190"/>
      <c r="F33" s="190"/>
      <c r="G33" s="190"/>
      <c r="H33" s="190"/>
    </row>
  </sheetData>
  <mergeCells count="19">
    <mergeCell ref="B4:F4"/>
    <mergeCell ref="B5:E5"/>
    <mergeCell ref="B7:F7"/>
    <mergeCell ref="B9:H9"/>
    <mergeCell ref="B10:B11"/>
    <mergeCell ref="C10:C11"/>
    <mergeCell ref="D10:D11"/>
    <mergeCell ref="E10:E11"/>
    <mergeCell ref="F10:H10"/>
    <mergeCell ref="B22:C24"/>
    <mergeCell ref="D22:D24"/>
    <mergeCell ref="E22:H24"/>
    <mergeCell ref="E26:H26"/>
    <mergeCell ref="E27:H27"/>
    <mergeCell ref="E28:H29"/>
    <mergeCell ref="E30:H31"/>
    <mergeCell ref="E32:H32"/>
    <mergeCell ref="E33:H33"/>
    <mergeCell ref="E17:H17"/>
  </mergeCells>
  <printOptions horizontalCentered="1"/>
  <pageMargins left="0.78740157480314965" right="0.39370078740157483" top="0.39370078740157483" bottom="0.59055118110236227" header="0" footer="0.19685039370078741"/>
  <pageSetup paperSize="9" scale="75" orientation="landscape" r:id="rId1"/>
  <headerFooter>
    <oddFooter>&amp;LAGÊNCIA DE ASSUNTOS METROPOLITANOS DO PARANÁ - AMEP
DIRETORIA DE OBRAS&amp;RPágina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4BE1-C23B-4803-B5CA-2882E11CDA17}">
  <dimension ref="B3:H57"/>
  <sheetViews>
    <sheetView showGridLines="0" view="pageBreakPreview" topLeftCell="A37" zoomScale="130" zoomScaleNormal="100" zoomScaleSheetLayoutView="130" workbookViewId="0">
      <selection activeCell="C20" sqref="C20:D20"/>
    </sheetView>
  </sheetViews>
  <sheetFormatPr defaultRowHeight="12.75" x14ac:dyDescent="0.2"/>
  <cols>
    <col min="3" max="3" width="52.28515625" customWidth="1"/>
    <col min="4" max="4" width="11.7109375" customWidth="1"/>
    <col min="5" max="8" width="16.140625" customWidth="1"/>
  </cols>
  <sheetData>
    <row r="3" spans="2:8" s="116" customFormat="1" ht="15.75" x14ac:dyDescent="0.25">
      <c r="B3" s="113"/>
      <c r="C3" s="114"/>
      <c r="D3" s="115"/>
      <c r="E3" s="115"/>
    </row>
    <row r="4" spans="2:8" s="117" customFormat="1" ht="15.75" customHeight="1" x14ac:dyDescent="0.2">
      <c r="B4" s="214" t="s">
        <v>0</v>
      </c>
      <c r="C4" s="214"/>
      <c r="D4" s="214"/>
      <c r="E4" s="214"/>
      <c r="F4" s="214"/>
    </row>
    <row r="5" spans="2:8" s="117" customFormat="1" ht="45.75" customHeight="1" x14ac:dyDescent="0.2">
      <c r="B5" s="184" t="s">
        <v>52</v>
      </c>
      <c r="C5" s="184"/>
      <c r="D5" s="184"/>
      <c r="E5" s="184"/>
      <c r="F5" s="118"/>
      <c r="G5" s="118"/>
    </row>
    <row r="6" spans="2:8" s="117" customFormat="1" ht="15.75" x14ac:dyDescent="0.2">
      <c r="B6" s="119"/>
      <c r="C6" s="120"/>
      <c r="D6" s="121"/>
      <c r="E6" s="121"/>
    </row>
    <row r="7" spans="2:8" s="117" customFormat="1" ht="15.75" x14ac:dyDescent="0.2">
      <c r="B7" s="215" t="s">
        <v>13</v>
      </c>
      <c r="C7" s="215"/>
      <c r="D7" s="215"/>
      <c r="E7" s="215"/>
      <c r="F7" s="215"/>
    </row>
    <row r="8" spans="2:8" s="117" customFormat="1" ht="15" customHeight="1" thickBot="1" x14ac:dyDescent="0.25">
      <c r="B8" s="119"/>
      <c r="C8" s="122"/>
      <c r="D8" s="123"/>
      <c r="E8" s="123"/>
    </row>
    <row r="9" spans="2:8" ht="15.75" thickBot="1" x14ac:dyDescent="0.25">
      <c r="B9" s="245" t="s">
        <v>88</v>
      </c>
      <c r="C9" s="246"/>
      <c r="D9" s="246"/>
      <c r="E9" s="246"/>
      <c r="F9" s="246"/>
      <c r="G9" s="246"/>
      <c r="H9" s="247"/>
    </row>
    <row r="10" spans="2:8" ht="15.75" thickBot="1" x14ac:dyDescent="0.25">
      <c r="B10" s="248"/>
      <c r="C10" s="249"/>
      <c r="D10" s="249"/>
      <c r="E10" s="249"/>
      <c r="F10" s="249"/>
      <c r="G10" s="249"/>
      <c r="H10" s="250"/>
    </row>
    <row r="11" spans="2:8" ht="15.75" thickBot="1" x14ac:dyDescent="0.25">
      <c r="B11" s="140" t="s">
        <v>89</v>
      </c>
      <c r="C11" s="141" t="s">
        <v>90</v>
      </c>
      <c r="D11" s="140" t="s">
        <v>91</v>
      </c>
      <c r="E11" s="246" t="s">
        <v>92</v>
      </c>
      <c r="F11" s="246"/>
      <c r="G11" s="246"/>
      <c r="H11" s="251"/>
    </row>
    <row r="12" spans="2:8" ht="15.75" thickBot="1" x14ac:dyDescent="0.25">
      <c r="B12" s="252"/>
      <c r="C12" s="253"/>
      <c r="D12" s="253"/>
      <c r="E12" s="253"/>
      <c r="F12" s="253"/>
      <c r="G12" s="253"/>
      <c r="H12" s="254"/>
    </row>
    <row r="13" spans="2:8" ht="15.75" thickBot="1" x14ac:dyDescent="0.25">
      <c r="B13" s="245" t="s">
        <v>93</v>
      </c>
      <c r="C13" s="246"/>
      <c r="D13" s="246"/>
      <c r="E13" s="246"/>
      <c r="F13" s="246"/>
      <c r="G13" s="246"/>
      <c r="H13" s="247"/>
    </row>
    <row r="14" spans="2:8" ht="15.75" thickBot="1" x14ac:dyDescent="0.25">
      <c r="B14" s="255" t="s">
        <v>4</v>
      </c>
      <c r="C14" s="257" t="s">
        <v>5</v>
      </c>
      <c r="D14" s="258"/>
      <c r="E14" s="261" t="s">
        <v>94</v>
      </c>
      <c r="F14" s="262"/>
      <c r="G14" s="261" t="s">
        <v>95</v>
      </c>
      <c r="H14" s="262"/>
    </row>
    <row r="15" spans="2:8" ht="15.75" thickBot="1" x14ac:dyDescent="0.25">
      <c r="B15" s="256"/>
      <c r="C15" s="259"/>
      <c r="D15" s="260"/>
      <c r="E15" s="143" t="s">
        <v>96</v>
      </c>
      <c r="F15" s="143" t="s">
        <v>97</v>
      </c>
      <c r="G15" s="143" t="s">
        <v>96</v>
      </c>
      <c r="H15" s="143" t="s">
        <v>97</v>
      </c>
    </row>
    <row r="16" spans="2:8" ht="16.5" thickTop="1" thickBot="1" x14ac:dyDescent="0.25">
      <c r="B16" s="227" t="s">
        <v>98</v>
      </c>
      <c r="C16" s="223"/>
      <c r="D16" s="223"/>
      <c r="E16" s="223"/>
      <c r="F16" s="223"/>
      <c r="G16" s="223"/>
      <c r="H16" s="224"/>
    </row>
    <row r="17" spans="2:8" ht="16.5" thickTop="1" thickBot="1" x14ac:dyDescent="0.25">
      <c r="B17" s="144" t="s">
        <v>99</v>
      </c>
      <c r="C17" s="234" t="s">
        <v>100</v>
      </c>
      <c r="D17" s="229"/>
      <c r="E17" s="145">
        <v>0.2</v>
      </c>
      <c r="F17" s="145">
        <v>0.2</v>
      </c>
      <c r="G17" s="145">
        <v>0</v>
      </c>
      <c r="H17" s="145">
        <v>0</v>
      </c>
    </row>
    <row r="18" spans="2:8" ht="15.75" thickBot="1" x14ac:dyDescent="0.25">
      <c r="B18" s="144" t="s">
        <v>101</v>
      </c>
      <c r="C18" s="237" t="s">
        <v>102</v>
      </c>
      <c r="D18" s="231"/>
      <c r="E18" s="145">
        <v>0.08</v>
      </c>
      <c r="F18" s="145">
        <v>0.08</v>
      </c>
      <c r="G18" s="145">
        <v>0.08</v>
      </c>
      <c r="H18" s="145">
        <v>0.08</v>
      </c>
    </row>
    <row r="19" spans="2:8" ht="15.75" thickBot="1" x14ac:dyDescent="0.25">
      <c r="B19" s="144" t="s">
        <v>103</v>
      </c>
      <c r="C19" s="237" t="s">
        <v>104</v>
      </c>
      <c r="D19" s="231"/>
      <c r="E19" s="145">
        <v>2.5000000000000001E-2</v>
      </c>
      <c r="F19" s="145">
        <v>2.5000000000000001E-2</v>
      </c>
      <c r="G19" s="145">
        <v>2.5000000000000001E-2</v>
      </c>
      <c r="H19" s="145">
        <v>2.5000000000000001E-2</v>
      </c>
    </row>
    <row r="20" spans="2:8" ht="15.75" thickBot="1" x14ac:dyDescent="0.25">
      <c r="B20" s="144" t="s">
        <v>105</v>
      </c>
      <c r="C20" s="237" t="s">
        <v>106</v>
      </c>
      <c r="D20" s="231"/>
      <c r="E20" s="145">
        <v>1.4999999999999999E-2</v>
      </c>
      <c r="F20" s="145">
        <v>1.4999999999999999E-2</v>
      </c>
      <c r="G20" s="145">
        <v>1.4999999999999999E-2</v>
      </c>
      <c r="H20" s="145">
        <v>1.4999999999999999E-2</v>
      </c>
    </row>
    <row r="21" spans="2:8" ht="15.75" thickBot="1" x14ac:dyDescent="0.25">
      <c r="B21" s="144" t="s">
        <v>107</v>
      </c>
      <c r="C21" s="237" t="s">
        <v>108</v>
      </c>
      <c r="D21" s="231"/>
      <c r="E21" s="145">
        <v>0.01</v>
      </c>
      <c r="F21" s="145">
        <v>0.01</v>
      </c>
      <c r="G21" s="145">
        <v>0.01</v>
      </c>
      <c r="H21" s="145">
        <v>0.01</v>
      </c>
    </row>
    <row r="22" spans="2:8" ht="15.75" thickBot="1" x14ac:dyDescent="0.25">
      <c r="B22" s="144" t="s">
        <v>109</v>
      </c>
      <c r="C22" s="237" t="s">
        <v>110</v>
      </c>
      <c r="D22" s="231"/>
      <c r="E22" s="145">
        <v>6.0000000000000001E-3</v>
      </c>
      <c r="F22" s="145">
        <v>6.0000000000000001E-3</v>
      </c>
      <c r="G22" s="145">
        <v>6.0000000000000001E-3</v>
      </c>
      <c r="H22" s="145">
        <v>6.0000000000000001E-3</v>
      </c>
    </row>
    <row r="23" spans="2:8" ht="15.75" thickBot="1" x14ac:dyDescent="0.25">
      <c r="B23" s="144" t="s">
        <v>111</v>
      </c>
      <c r="C23" s="237" t="s">
        <v>112</v>
      </c>
      <c r="D23" s="231"/>
      <c r="E23" s="145">
        <v>2E-3</v>
      </c>
      <c r="F23" s="145">
        <v>2E-3</v>
      </c>
      <c r="G23" s="145">
        <v>2E-3</v>
      </c>
      <c r="H23" s="145">
        <v>2E-3</v>
      </c>
    </row>
    <row r="24" spans="2:8" ht="15.75" thickBot="1" x14ac:dyDescent="0.25">
      <c r="B24" s="144" t="s">
        <v>113</v>
      </c>
      <c r="C24" s="237" t="s">
        <v>114</v>
      </c>
      <c r="D24" s="231"/>
      <c r="E24" s="145">
        <v>0.03</v>
      </c>
      <c r="F24" s="145">
        <v>0.03</v>
      </c>
      <c r="G24" s="145">
        <v>0.03</v>
      </c>
      <c r="H24" s="145">
        <v>0.03</v>
      </c>
    </row>
    <row r="25" spans="2:8" ht="15.75" thickBot="1" x14ac:dyDescent="0.25">
      <c r="B25" s="146" t="s">
        <v>115</v>
      </c>
      <c r="C25" s="235" t="s">
        <v>112</v>
      </c>
      <c r="D25" s="236"/>
      <c r="E25" s="147">
        <v>0.01</v>
      </c>
      <c r="F25" s="147">
        <v>0.01</v>
      </c>
      <c r="G25" s="147">
        <v>0.01</v>
      </c>
      <c r="H25" s="147">
        <v>0.01</v>
      </c>
    </row>
    <row r="26" spans="2:8" ht="16.5" thickTop="1" thickBot="1" x14ac:dyDescent="0.25">
      <c r="B26" s="148" t="s">
        <v>48</v>
      </c>
      <c r="C26" s="240" t="s">
        <v>116</v>
      </c>
      <c r="D26" s="241"/>
      <c r="E26" s="149">
        <v>0.378</v>
      </c>
      <c r="F26" s="149">
        <v>0.378</v>
      </c>
      <c r="G26" s="149">
        <v>0.17799999999999999</v>
      </c>
      <c r="H26" s="149">
        <v>0.17799999999999999</v>
      </c>
    </row>
    <row r="27" spans="2:8" ht="15.75" thickBot="1" x14ac:dyDescent="0.25">
      <c r="B27" s="242" t="s">
        <v>117</v>
      </c>
      <c r="C27" s="243"/>
      <c r="D27" s="243"/>
      <c r="E27" s="243"/>
      <c r="F27" s="243"/>
      <c r="G27" s="243"/>
      <c r="H27" s="244"/>
    </row>
    <row r="28" spans="2:8" ht="16.5" thickTop="1" thickBot="1" x14ac:dyDescent="0.25">
      <c r="B28" s="144" t="s">
        <v>118</v>
      </c>
      <c r="C28" s="234" t="s">
        <v>119</v>
      </c>
      <c r="D28" s="229"/>
      <c r="E28" s="145">
        <v>0.17749999999999999</v>
      </c>
      <c r="F28" s="150" t="s">
        <v>120</v>
      </c>
      <c r="G28" s="145">
        <v>0.17749999999999999</v>
      </c>
      <c r="H28" s="150" t="s">
        <v>120</v>
      </c>
    </row>
    <row r="29" spans="2:8" ht="15.75" thickBot="1" x14ac:dyDescent="0.25">
      <c r="B29" s="144" t="s">
        <v>121</v>
      </c>
      <c r="C29" s="237" t="s">
        <v>122</v>
      </c>
      <c r="D29" s="231"/>
      <c r="E29" s="145">
        <v>4.07E-2</v>
      </c>
      <c r="F29" s="150" t="s">
        <v>120</v>
      </c>
      <c r="G29" s="145">
        <v>4.07E-2</v>
      </c>
      <c r="H29" s="150" t="s">
        <v>120</v>
      </c>
    </row>
    <row r="30" spans="2:8" ht="15.75" thickBot="1" x14ac:dyDescent="0.25">
      <c r="B30" s="144" t="s">
        <v>123</v>
      </c>
      <c r="C30" s="237" t="s">
        <v>124</v>
      </c>
      <c r="D30" s="231"/>
      <c r="E30" s="145">
        <v>1.8499999999999999E-2</v>
      </c>
      <c r="F30" s="145">
        <v>1.3899999999999999E-2</v>
      </c>
      <c r="G30" s="145">
        <v>1.8499999999999999E-2</v>
      </c>
      <c r="H30" s="145">
        <v>1.3899999999999999E-2</v>
      </c>
    </row>
    <row r="31" spans="2:8" ht="15.75" thickBot="1" x14ac:dyDescent="0.25">
      <c r="B31" s="144" t="s">
        <v>125</v>
      </c>
      <c r="C31" s="237" t="s">
        <v>126</v>
      </c>
      <c r="D31" s="231"/>
      <c r="E31" s="145">
        <v>0.1109</v>
      </c>
      <c r="F31" s="145">
        <v>8.3299999999999999E-2</v>
      </c>
      <c r="G31" s="145">
        <v>0.1109</v>
      </c>
      <c r="H31" s="145">
        <v>8.3299999999999999E-2</v>
      </c>
    </row>
    <row r="32" spans="2:8" ht="15.75" thickBot="1" x14ac:dyDescent="0.25">
      <c r="B32" s="144" t="s">
        <v>127</v>
      </c>
      <c r="C32" s="237" t="s">
        <v>128</v>
      </c>
      <c r="D32" s="231"/>
      <c r="E32" s="145">
        <v>2.0000000000000001E-4</v>
      </c>
      <c r="F32" s="145">
        <v>2.0000000000000001E-4</v>
      </c>
      <c r="G32" s="145">
        <v>2.0000000000000001E-4</v>
      </c>
      <c r="H32" s="145">
        <v>2.0000000000000001E-4</v>
      </c>
    </row>
    <row r="33" spans="2:8" ht="15.75" thickBot="1" x14ac:dyDescent="0.25">
      <c r="B33" s="144" t="s">
        <v>129</v>
      </c>
      <c r="C33" s="237" t="s">
        <v>130</v>
      </c>
      <c r="D33" s="231"/>
      <c r="E33" s="145">
        <v>1.2999999999999999E-3</v>
      </c>
      <c r="F33" s="145">
        <v>1E-3</v>
      </c>
      <c r="G33" s="145">
        <v>1.2999999999999999E-3</v>
      </c>
      <c r="H33" s="145">
        <v>1E-3</v>
      </c>
    </row>
    <row r="34" spans="2:8" ht="15.75" thickBot="1" x14ac:dyDescent="0.25">
      <c r="B34" s="146" t="s">
        <v>131</v>
      </c>
      <c r="C34" s="237" t="s">
        <v>132</v>
      </c>
      <c r="D34" s="231"/>
      <c r="E34" s="147">
        <v>0.1479</v>
      </c>
      <c r="F34" s="147">
        <v>0.1111</v>
      </c>
      <c r="G34" s="147">
        <v>0.1479</v>
      </c>
      <c r="H34" s="147">
        <v>0.1111</v>
      </c>
    </row>
    <row r="35" spans="2:8" ht="16.5" thickTop="1" thickBot="1" x14ac:dyDescent="0.25">
      <c r="B35" s="151" t="s">
        <v>133</v>
      </c>
      <c r="C35" s="238" t="s">
        <v>116</v>
      </c>
      <c r="D35" s="239"/>
      <c r="E35" s="152">
        <v>0.49690000000000001</v>
      </c>
      <c r="F35" s="152">
        <v>0.20949999999999999</v>
      </c>
      <c r="G35" s="152">
        <v>0.49690000000000001</v>
      </c>
      <c r="H35" s="152">
        <v>0.20949999999999999</v>
      </c>
    </row>
    <row r="36" spans="2:8" ht="16.5" thickTop="1" thickBot="1" x14ac:dyDescent="0.25">
      <c r="B36" s="227" t="s">
        <v>134</v>
      </c>
      <c r="C36" s="223"/>
      <c r="D36" s="223"/>
      <c r="E36" s="223"/>
      <c r="F36" s="223"/>
      <c r="G36" s="223"/>
      <c r="H36" s="224"/>
    </row>
    <row r="37" spans="2:8" ht="16.5" thickTop="1" thickBot="1" x14ac:dyDescent="0.25">
      <c r="B37" s="144" t="s">
        <v>135</v>
      </c>
      <c r="C37" s="234" t="s">
        <v>136</v>
      </c>
      <c r="D37" s="229"/>
      <c r="E37" s="145">
        <v>0.18149999999999999</v>
      </c>
      <c r="F37" s="145">
        <v>6.7000000000000004E-2</v>
      </c>
      <c r="G37" s="145">
        <v>0.18149999999999999</v>
      </c>
      <c r="H37" s="145">
        <v>6.7000000000000004E-2</v>
      </c>
    </row>
    <row r="38" spans="2:8" ht="15.75" thickBot="1" x14ac:dyDescent="0.25">
      <c r="B38" s="144" t="s">
        <v>137</v>
      </c>
      <c r="C38" s="237" t="s">
        <v>138</v>
      </c>
      <c r="D38" s="231"/>
      <c r="E38" s="145">
        <v>5.0599999999999999E-2</v>
      </c>
      <c r="F38" s="145">
        <v>1.8700000000000001E-2</v>
      </c>
      <c r="G38" s="145">
        <v>5.0599999999999999E-2</v>
      </c>
      <c r="H38" s="145">
        <v>1.8700000000000001E-2</v>
      </c>
    </row>
    <row r="39" spans="2:8" ht="15.75" thickBot="1" x14ac:dyDescent="0.25">
      <c r="B39" s="146" t="s">
        <v>139</v>
      </c>
      <c r="C39" s="235" t="s">
        <v>140</v>
      </c>
      <c r="D39" s="236"/>
      <c r="E39" s="147">
        <v>1.44E-2</v>
      </c>
      <c r="F39" s="147">
        <v>5.3E-3</v>
      </c>
      <c r="G39" s="147">
        <v>1.44E-2</v>
      </c>
      <c r="H39" s="147">
        <v>5.3E-3</v>
      </c>
    </row>
    <row r="40" spans="2:8" ht="16.5" thickTop="1" thickBot="1" x14ac:dyDescent="0.25">
      <c r="B40" s="151" t="s">
        <v>141</v>
      </c>
      <c r="C40" s="232" t="s">
        <v>116</v>
      </c>
      <c r="D40" s="233"/>
      <c r="E40" s="152">
        <v>0.24640000000000001</v>
      </c>
      <c r="F40" s="152">
        <v>9.0999999999999998E-2</v>
      </c>
      <c r="G40" s="152">
        <v>0.24640000000000001</v>
      </c>
      <c r="H40" s="152">
        <v>9.0999999999999998E-2</v>
      </c>
    </row>
    <row r="41" spans="2:8" ht="16.5" thickTop="1" thickBot="1" x14ac:dyDescent="0.25">
      <c r="B41" s="227" t="s">
        <v>142</v>
      </c>
      <c r="C41" s="223"/>
      <c r="D41" s="223"/>
      <c r="E41" s="223"/>
      <c r="F41" s="223"/>
      <c r="G41" s="223"/>
      <c r="H41" s="224"/>
    </row>
    <row r="42" spans="2:8" ht="16.5" thickTop="1" thickBot="1" x14ac:dyDescent="0.25">
      <c r="B42" s="144" t="s">
        <v>143</v>
      </c>
      <c r="C42" s="234" t="s">
        <v>144</v>
      </c>
      <c r="D42" s="229"/>
      <c r="E42" s="145">
        <v>0.18779999999999999</v>
      </c>
      <c r="F42" s="145">
        <v>7.9200000000000007E-2</v>
      </c>
      <c r="G42" s="145">
        <v>8.8499999999999995E-2</v>
      </c>
      <c r="H42" s="145">
        <v>3.73E-2</v>
      </c>
    </row>
    <row r="43" spans="2:8" ht="15.75" thickBot="1" x14ac:dyDescent="0.25">
      <c r="B43" s="146" t="s">
        <v>145</v>
      </c>
      <c r="C43" s="235" t="s">
        <v>146</v>
      </c>
      <c r="D43" s="236"/>
      <c r="E43" s="147">
        <v>5.2299999999999999E-2</v>
      </c>
      <c r="F43" s="147">
        <v>1.9300000000000001E-2</v>
      </c>
      <c r="G43" s="147">
        <v>1.6E-2</v>
      </c>
      <c r="H43" s="147">
        <v>5.8999999999999999E-3</v>
      </c>
    </row>
    <row r="44" spans="2:8" ht="16.5" thickTop="1" thickBot="1" x14ac:dyDescent="0.25">
      <c r="B44" s="151" t="s">
        <v>147</v>
      </c>
      <c r="C44" s="232" t="s">
        <v>116</v>
      </c>
      <c r="D44" s="233"/>
      <c r="E44" s="152">
        <v>0.24010000000000001</v>
      </c>
      <c r="F44" s="152">
        <v>9.8500000000000004E-2</v>
      </c>
      <c r="G44" s="152">
        <v>0.10440000000000001</v>
      </c>
      <c r="H44" s="152">
        <v>4.3200000000000002E-2</v>
      </c>
    </row>
    <row r="45" spans="2:8" ht="16.5" thickTop="1" thickBot="1" x14ac:dyDescent="0.25">
      <c r="B45" s="227" t="s">
        <v>148</v>
      </c>
      <c r="C45" s="223"/>
      <c r="D45" s="224"/>
      <c r="E45" s="152">
        <v>1.3613999999999999</v>
      </c>
      <c r="F45" s="152">
        <v>0.77700000000000002</v>
      </c>
      <c r="G45" s="152">
        <v>1.0258</v>
      </c>
      <c r="H45" s="152">
        <v>0.52170000000000005</v>
      </c>
    </row>
    <row r="46" spans="2:8" ht="16.5" thickTop="1" thickBot="1" x14ac:dyDescent="0.25">
      <c r="B46" s="227" t="s">
        <v>149</v>
      </c>
      <c r="C46" s="223"/>
      <c r="D46" s="223"/>
      <c r="E46" s="223"/>
      <c r="F46" s="223"/>
      <c r="G46" s="223"/>
      <c r="H46" s="224"/>
    </row>
    <row r="47" spans="2:8" ht="16.5" thickTop="1" thickBot="1" x14ac:dyDescent="0.25">
      <c r="B47" s="153" t="s">
        <v>150</v>
      </c>
      <c r="C47" s="228" t="s">
        <v>151</v>
      </c>
      <c r="D47" s="229"/>
      <c r="E47" s="145">
        <v>3.1600000000000003E-2</v>
      </c>
      <c r="F47" s="145">
        <v>3.1600000000000003E-2</v>
      </c>
      <c r="G47" s="145">
        <v>3.1600000000000003E-2</v>
      </c>
      <c r="H47" s="145">
        <v>3.1600000000000003E-2</v>
      </c>
    </row>
    <row r="48" spans="2:8" ht="15.75" thickBot="1" x14ac:dyDescent="0.25">
      <c r="B48" s="153" t="s">
        <v>152</v>
      </c>
      <c r="C48" s="230" t="s">
        <v>153</v>
      </c>
      <c r="D48" s="231"/>
      <c r="E48" s="145">
        <v>8.8999999999999999E-3</v>
      </c>
      <c r="F48" s="145">
        <v>8.8999999999999999E-3</v>
      </c>
      <c r="G48" s="145">
        <v>8.8999999999999999E-3</v>
      </c>
      <c r="H48" s="145">
        <v>8.8999999999999999E-3</v>
      </c>
    </row>
    <row r="49" spans="2:8" ht="15.75" thickBot="1" x14ac:dyDescent="0.25">
      <c r="B49" s="153" t="s">
        <v>154</v>
      </c>
      <c r="C49" s="230" t="s">
        <v>155</v>
      </c>
      <c r="D49" s="231"/>
      <c r="E49" s="145">
        <v>5.2200000000000003E-2</v>
      </c>
      <c r="F49" s="145">
        <v>5.2200000000000003E-2</v>
      </c>
      <c r="G49" s="145">
        <v>5.2200000000000003E-2</v>
      </c>
      <c r="H49" s="145">
        <v>5.2200000000000003E-2</v>
      </c>
    </row>
    <row r="50" spans="2:8" ht="15.75" thickBot="1" x14ac:dyDescent="0.25">
      <c r="B50" s="153" t="s">
        <v>156</v>
      </c>
      <c r="C50" s="230" t="s">
        <v>157</v>
      </c>
      <c r="D50" s="231"/>
      <c r="E50" s="145">
        <v>0.2596</v>
      </c>
      <c r="F50" s="145">
        <v>0.2596</v>
      </c>
      <c r="G50" s="145">
        <v>0.2596</v>
      </c>
      <c r="H50" s="145">
        <v>0.2596</v>
      </c>
    </row>
    <row r="51" spans="2:8" ht="15.75" thickBot="1" x14ac:dyDescent="0.25">
      <c r="B51" s="153" t="s">
        <v>158</v>
      </c>
      <c r="C51" s="230" t="s">
        <v>159</v>
      </c>
      <c r="D51" s="231"/>
      <c r="E51" s="145">
        <v>6.1199999999999997E-2</v>
      </c>
      <c r="F51" s="145">
        <v>6.1199999999999997E-2</v>
      </c>
      <c r="G51" s="145">
        <v>6.1199999999999997E-2</v>
      </c>
      <c r="H51" s="145">
        <v>6.1199999999999997E-2</v>
      </c>
    </row>
    <row r="52" spans="2:8" ht="15.75" thickBot="1" x14ac:dyDescent="0.25">
      <c r="B52" s="154" t="s">
        <v>160</v>
      </c>
      <c r="C52" s="219" t="s">
        <v>116</v>
      </c>
      <c r="D52" s="220"/>
      <c r="E52" s="149">
        <v>0.41339999999999999</v>
      </c>
      <c r="F52" s="149">
        <v>0.41339999999999999</v>
      </c>
      <c r="G52" s="149">
        <v>0.41339999999999999</v>
      </c>
      <c r="H52" s="149">
        <v>0.41339999999999999</v>
      </c>
    </row>
    <row r="53" spans="2:8" ht="15.75" thickBot="1" x14ac:dyDescent="0.25">
      <c r="B53" s="155"/>
      <c r="C53" s="221"/>
      <c r="D53" s="221"/>
      <c r="E53" s="155"/>
      <c r="F53" s="155"/>
      <c r="G53" s="155"/>
      <c r="H53" s="142"/>
    </row>
    <row r="54" spans="2:8" ht="16.5" thickTop="1" thickBot="1" x14ac:dyDescent="0.25">
      <c r="B54" s="222" t="s">
        <v>161</v>
      </c>
      <c r="C54" s="223"/>
      <c r="D54" s="224"/>
      <c r="E54" s="152">
        <v>1.7747999999999999</v>
      </c>
      <c r="F54" s="152">
        <v>1.1903999999999999</v>
      </c>
      <c r="G54" s="152">
        <v>1.4392</v>
      </c>
      <c r="H54" s="157">
        <v>0.93510000000000004</v>
      </c>
    </row>
    <row r="55" spans="2:8" ht="16.5" thickTop="1" thickBot="1" x14ac:dyDescent="0.25">
      <c r="B55" s="225"/>
      <c r="C55" s="225"/>
      <c r="D55" s="225"/>
      <c r="E55" s="225"/>
      <c r="F55" s="225"/>
      <c r="G55" s="225"/>
      <c r="H55" s="225"/>
    </row>
    <row r="56" spans="2:8" ht="15.75" thickBot="1" x14ac:dyDescent="0.25">
      <c r="B56" s="156" t="s">
        <v>162</v>
      </c>
      <c r="C56" s="226" t="s">
        <v>163</v>
      </c>
      <c r="D56" s="226"/>
      <c r="E56" s="226"/>
      <c r="F56" s="158"/>
      <c r="G56" s="155"/>
      <c r="H56" s="159"/>
    </row>
    <row r="57" spans="2:8" ht="13.5" thickTop="1" x14ac:dyDescent="0.2"/>
  </sheetData>
  <mergeCells count="53">
    <mergeCell ref="B14:B15"/>
    <mergeCell ref="C14:D15"/>
    <mergeCell ref="E14:F14"/>
    <mergeCell ref="G14:H14"/>
    <mergeCell ref="B9:H9"/>
    <mergeCell ref="B10:H10"/>
    <mergeCell ref="E11:H11"/>
    <mergeCell ref="B12:H12"/>
    <mergeCell ref="B13:H13"/>
    <mergeCell ref="B27:H27"/>
    <mergeCell ref="B16:H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B54:D54"/>
    <mergeCell ref="B55:H55"/>
    <mergeCell ref="C56:E56"/>
    <mergeCell ref="B46:H46"/>
    <mergeCell ref="C47:D47"/>
    <mergeCell ref="C48:D48"/>
    <mergeCell ref="C49:D49"/>
    <mergeCell ref="C50:D50"/>
    <mergeCell ref="C51:D51"/>
    <mergeCell ref="B4:F4"/>
    <mergeCell ref="B5:E5"/>
    <mergeCell ref="B7:F7"/>
    <mergeCell ref="C52:D52"/>
    <mergeCell ref="C53:D53"/>
    <mergeCell ref="C40:D40"/>
    <mergeCell ref="B41:H41"/>
    <mergeCell ref="C42:D42"/>
    <mergeCell ref="C43:D43"/>
    <mergeCell ref="C44:D44"/>
    <mergeCell ref="B45:D45"/>
    <mergeCell ref="C34:D34"/>
    <mergeCell ref="C35:D35"/>
    <mergeCell ref="B36:H36"/>
    <mergeCell ref="C37:D37"/>
    <mergeCell ref="C38:D38"/>
  </mergeCells>
  <pageMargins left="0.511811024" right="0.511811024" top="0.78740157499999996" bottom="0.78740157499999996" header="0.31496062000000002" footer="0.31496062000000002"/>
  <pageSetup paperSize="9" scale="6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8</vt:i4>
      </vt:variant>
    </vt:vector>
  </HeadingPairs>
  <TitlesOfParts>
    <vt:vector size="14" baseType="lpstr">
      <vt:lpstr>PLANILHA RESUMO</vt:lpstr>
      <vt:lpstr>PLANILHA SINTÉTICA</vt:lpstr>
      <vt:lpstr>CRONOGRAMA FÍSICO FINANCEIRO</vt:lpstr>
      <vt:lpstr>CURVA ABC</vt:lpstr>
      <vt:lpstr>BDI</vt:lpstr>
      <vt:lpstr>ENCARGOS SOCIAIS</vt:lpstr>
      <vt:lpstr>BDI!Area_de_impressao</vt:lpstr>
      <vt:lpstr>'CRONOGRAMA FÍSICO FINANCEIRO'!Area_de_impressao</vt:lpstr>
      <vt:lpstr>'CURVA ABC'!Area_de_impressao</vt:lpstr>
      <vt:lpstr>'ENCARGOS SOCIAIS'!Area_de_impressao</vt:lpstr>
      <vt:lpstr>'PLANILHA RESUMO'!Area_de_impressao</vt:lpstr>
      <vt:lpstr>'PLANILHA SINTÉTICA'!Area_de_impressao</vt:lpstr>
      <vt:lpstr>'CRONOGRAMA FÍSICO FINANCEIRO'!Titulos_de_impressao</vt:lpstr>
      <vt:lpstr>'PLANILHA RESUMO'!Titulos_de_impressao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2024-10-10T14:36:57Z</dcterms:created>
  <dcterms:modified xsi:type="dcterms:W3CDTF">2024-10-10T14:37:08Z</dcterms:modified>
</cp:coreProperties>
</file>